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7680" activeTab="1"/>
  </bookViews>
  <sheets>
    <sheet name="Sommaire non cons." sheetId="1" r:id="rId1"/>
    <sheet name="S75 Résultats-Non cons." sheetId="2" r:id="rId2"/>
    <sheet name="S76 Excé. et sit.fin.-Non cons." sheetId="3" r:id="rId3"/>
    <sheet name="S77 Revenus-Non Cons." sheetId="4" r:id="rId4"/>
    <sheet name="S78 Charges-Non cons." sheetId="5" r:id="rId5"/>
  </sheets>
  <externalReferences>
    <externalReference r:id="rId8"/>
    <externalReference r:id="rId9"/>
  </externalReferences>
  <definedNames>
    <definedName name="avoir">#REF!</definedName>
    <definedName name="changements">#REF!</definedName>
  </definedNames>
  <calcPr fullCalcOnLoad="1"/>
</workbook>
</file>

<file path=xl/sharedStrings.xml><?xml version="1.0" encoding="utf-8"?>
<sst xmlns="http://schemas.openxmlformats.org/spreadsheetml/2006/main" count="181" uniqueCount="115">
  <si>
    <t>Sommaire de</t>
  </si>
  <si>
    <t>l'information financière</t>
  </si>
  <si>
    <t>Nom :</t>
  </si>
  <si>
    <t>SOMMAIRE DES RÉSULTATS À DES FINS FISCALES</t>
  </si>
  <si>
    <t>Budget</t>
  </si>
  <si>
    <t>Réalisations</t>
  </si>
  <si>
    <t>Revenus</t>
  </si>
  <si>
    <t>Fonctionnement</t>
  </si>
  <si>
    <t>Investissement</t>
  </si>
  <si>
    <t>Charges</t>
  </si>
  <si>
    <t>Excédent (déficit) de l'exercice</t>
  </si>
  <si>
    <t>Moins : revenus d'investissement</t>
  </si>
  <si>
    <t>(</t>
  </si>
  <si>
    <t>)</t>
  </si>
  <si>
    <t xml:space="preserve">Excédent (déficit) de fonctionnement de </t>
  </si>
  <si>
    <t>l'exercice avant conciliation à des fins fiscales</t>
  </si>
  <si>
    <t>Éléments de conciliation à des fins fiscales</t>
  </si>
  <si>
    <t>Amortissement des immobilisations</t>
  </si>
  <si>
    <t xml:space="preserve">Financement à long terme </t>
  </si>
  <si>
    <t>des activités de fonctionnement</t>
  </si>
  <si>
    <t>Remboursement de la dette à long terme</t>
  </si>
  <si>
    <t>Affectations</t>
  </si>
  <si>
    <t xml:space="preserve">  Activités d'investissement</t>
  </si>
  <si>
    <t xml:space="preserve">  Excédent (déficit) accumulé</t>
  </si>
  <si>
    <t>Autres éléments de conciliation</t>
  </si>
  <si>
    <t>l'exercice à des fins fiscales</t>
  </si>
  <si>
    <t>SOMMAIRE DE LA SITUATION FINANCIÈRE</t>
  </si>
  <si>
    <t>Actifs financiers</t>
  </si>
  <si>
    <t>Débiteurs</t>
  </si>
  <si>
    <t>Autres</t>
  </si>
  <si>
    <t>Passifs</t>
  </si>
  <si>
    <t>Dette à long terme</t>
  </si>
  <si>
    <t>Passif au titre des avantages sociaux futurs</t>
  </si>
  <si>
    <t>Actifs financiers nets (dette nette)</t>
  </si>
  <si>
    <t>Actifs non financiers</t>
  </si>
  <si>
    <t>Immobilisations</t>
  </si>
  <si>
    <t>Excédent (déficit) accumulé</t>
  </si>
  <si>
    <t>DÉTAIL DE L'EXCÉDENT (DÉFICIT) ACCUMULÉ</t>
  </si>
  <si>
    <t>Excédent (déficit) de fonctionnement non affecté</t>
  </si>
  <si>
    <t>Excédent de fonctionnement affecté</t>
  </si>
  <si>
    <t xml:space="preserve">  -</t>
  </si>
  <si>
    <t>Réserves financières</t>
  </si>
  <si>
    <t>Fonds réservés</t>
  </si>
  <si>
    <t>Financement des investissements en cours</t>
  </si>
  <si>
    <t>Extrait du rapport financier, page S23-1</t>
  </si>
  <si>
    <t>SOMMAIRE DES REVENUS</t>
  </si>
  <si>
    <t>Taxes</t>
  </si>
  <si>
    <t>Compensations tenant lieu de taxes</t>
  </si>
  <si>
    <t>Quotes-parts</t>
  </si>
  <si>
    <t>Transferts</t>
  </si>
  <si>
    <t>Services rendus</t>
  </si>
  <si>
    <t>SOMMAIRE DES CHARGES</t>
  </si>
  <si>
    <t>Sans ventilation de l'amortissement</t>
  </si>
  <si>
    <t>Ventilation de l'amortissement</t>
  </si>
  <si>
    <t>Total</t>
  </si>
  <si>
    <t>Administration générale</t>
  </si>
  <si>
    <t>Sécurité publique</t>
  </si>
  <si>
    <t xml:space="preserve">                  </t>
  </si>
  <si>
    <t>Police</t>
  </si>
  <si>
    <t>Sécurité incendie</t>
  </si>
  <si>
    <t>Transport</t>
  </si>
  <si>
    <t>Réseau routier</t>
  </si>
  <si>
    <t>Transport collectif</t>
  </si>
  <si>
    <t>Hygiène du milieu</t>
  </si>
  <si>
    <t>Eau et égout</t>
  </si>
  <si>
    <t>Matières résiduelles</t>
  </si>
  <si>
    <t>Santé et bien-être</t>
  </si>
  <si>
    <t xml:space="preserve">Aménagement, urbanisme et </t>
  </si>
  <si>
    <t>développement</t>
  </si>
  <si>
    <t>Aménagement, urbanisme et zonage</t>
  </si>
  <si>
    <t>Promotion et développement économique</t>
  </si>
  <si>
    <t>Loisirs et culture</t>
  </si>
  <si>
    <t>Réseau d'électricité</t>
  </si>
  <si>
    <t>Frais de financement</t>
  </si>
  <si>
    <t>Extrait du rapport financier, pages S28-1 à S28-3</t>
  </si>
  <si>
    <t>Exercice terminé le 31 décembre 20X2</t>
  </si>
  <si>
    <t>Municipalité ABC</t>
  </si>
  <si>
    <t>EXERCICE TERMINÉ LE 31 DÉCEMBRE 20X2</t>
  </si>
  <si>
    <t>20X2</t>
  </si>
  <si>
    <t>20X1</t>
  </si>
  <si>
    <t>AU 31 DÉCEMBRE 20X2</t>
  </si>
  <si>
    <t>Budget 20X2</t>
  </si>
  <si>
    <t>Réalisations 20X2</t>
  </si>
  <si>
    <t xml:space="preserve">  - Litiges et autres</t>
  </si>
  <si>
    <t>Ce sommaire de l'information financière est extrait automatiquement du rapport financier déposé au Conseil et attesté par le trésorier, sans possibilité de modifications.</t>
  </si>
  <si>
    <t>Dépenses constatées à taxer ou à pourvoir</t>
  </si>
  <si>
    <t>Investissement net dans les immobilisations et autres actifs</t>
  </si>
  <si>
    <t>Gains (pertes) de réévaluation cumulés</t>
  </si>
  <si>
    <t>Placements de portefeuille</t>
  </si>
  <si>
    <t>Imposition de droits, amendes et pénalités,</t>
  </si>
  <si>
    <t>SOMMAIRE DE L'ENDETTEMENT TOTAL NET À LONG TERME</t>
  </si>
  <si>
    <t>Endettement net à long terme de l'administration municipale</t>
  </si>
  <si>
    <t>Endettement total net à long terme (compte tenu de l'agglomération s'il y a lieu)</t>
  </si>
  <si>
    <t>Extrait du rapport financier, page S25</t>
  </si>
  <si>
    <t xml:space="preserve">SOMMAIRE DE L'ANALYSE DE LA DETTE À LONG TERME </t>
  </si>
  <si>
    <t>Dette à long terme à la charge de l'organisme municipal</t>
  </si>
  <si>
    <t>Emprunts refinancés par anticipation</t>
  </si>
  <si>
    <t>Excédent accumulé affecté au remboursement de la dette</t>
  </si>
  <si>
    <t>Dette à long terme à la charge des tiers</t>
  </si>
  <si>
    <t xml:space="preserve">Dette en cours de refinancement / Reclassement / </t>
  </si>
  <si>
    <t>Redressement</t>
  </si>
  <si>
    <t>1. Incluant les revenus futurs découlant des ententes conclues avec le Gouvernement du Québec.</t>
  </si>
  <si>
    <t>Extrait du rapport financier, page S37</t>
  </si>
  <si>
    <r>
      <t>Gouvernement du Québec et ses entreprises</t>
    </r>
    <r>
      <rPr>
        <vertAlign val="superscript"/>
        <sz val="9"/>
        <rFont val="Arial"/>
        <family val="2"/>
      </rPr>
      <t>1</t>
    </r>
  </si>
  <si>
    <t>Effet net des opérations de restructuration</t>
  </si>
  <si>
    <t>Trésorerie et équivalents de trésorerie</t>
  </si>
  <si>
    <t>Insuffisance de trésorerie et d'équivalents</t>
  </si>
  <si>
    <t>de trésorerie</t>
  </si>
  <si>
    <t>Montant à la charge de l'ensemble des contribuables</t>
  </si>
  <si>
    <t>Montant à la charge d'une partie des contribuables</t>
  </si>
  <si>
    <t>Revenus de placements de portefeuille</t>
  </si>
  <si>
    <t>Extrait du rapport financier, pages S16 et S17</t>
  </si>
  <si>
    <t>Extrait du rapport financier, page S8</t>
  </si>
  <si>
    <t>Extrait du rapport financier, page S16</t>
  </si>
  <si>
    <t>S78</t>
  </si>
</sst>
</file>

<file path=xl/styles.xml><?xml version="1.0" encoding="utf-8"?>
<styleSheet xmlns="http://schemas.openxmlformats.org/spreadsheetml/2006/main">
  <numFmts count="5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#,##0;\(#,##0\)"/>
    <numFmt numFmtId="177" formatCode="#,###;\(#,###\)"/>
    <numFmt numFmtId="178" formatCode="#,##0.0000"/>
    <numFmt numFmtId="179" formatCode="0000"/>
    <numFmt numFmtId="180" formatCode="00"/>
    <numFmt numFmtId="181" formatCode="#,##0_);\(#,##0\)"/>
    <numFmt numFmtId="182" formatCode="#,##0_);[Red]\(#,##0\)"/>
    <numFmt numFmtId="183" formatCode="###,###"/>
    <numFmt numFmtId="184" formatCode="###\ ###"/>
    <numFmt numFmtId="185" formatCode="#,##0\ ;\(#,###\)"/>
    <numFmt numFmtId="186" formatCode="#,##0\ ;\(#,##0\)"/>
    <numFmt numFmtId="187" formatCode="#,##0\ \ ;\(#,##0\)\ "/>
    <numFmt numFmtId="188" formatCode="#\ ##0;\(#\ ##0\)"/>
    <numFmt numFmtId="189" formatCode="#,###;\(#,###\);\-"/>
    <numFmt numFmtId="190" formatCode="#,##0\ _$_-"/>
    <numFmt numFmtId="191" formatCode="0.0000"/>
    <numFmt numFmtId="192" formatCode="#,###\ ;\(#,###\)"/>
    <numFmt numFmtId="193" formatCode="&quot;Vrai&quot;;&quot;Vrai&quot;;&quot;Faux&quot;"/>
    <numFmt numFmtId="194" formatCode="&quot;Actif&quot;;&quot;Actif&quot;;&quot;Inactif&quot;"/>
    <numFmt numFmtId="195" formatCode="#,##0_ ;\-#,##0\ "/>
    <numFmt numFmtId="196" formatCode="[$-C0C]d\ mmmm\ yyyy"/>
    <numFmt numFmtId="197" formatCode="#,###.0;\(#,###.0\)"/>
    <numFmt numFmtId="198" formatCode="#,###.00;\(#,###.00\)"/>
    <numFmt numFmtId="199" formatCode="#,###.000;\(#,###.000\)"/>
    <numFmt numFmtId="200" formatCode="#,###.0000;\(#,###.0000\)"/>
    <numFmt numFmtId="201" formatCode="#,###.00000;\(#,###.00000\)"/>
    <numFmt numFmtId="202" formatCode="#,###.000000;\(#,###.000000\)"/>
    <numFmt numFmtId="203" formatCode="#,###.0000000;\(#,###.0000000\)"/>
    <numFmt numFmtId="204" formatCode="0_ ;\-0\ "/>
    <numFmt numFmtId="205" formatCode="#,##0\ ;\(#,##0\)\ "/>
    <numFmt numFmtId="206" formatCode="_-* #,##0\ _$_-;\-* #,##0\ _$_-;_-* &quot;-&quot;??\ _$_-;_-@_-"/>
    <numFmt numFmtId="207" formatCode="_-[$$-1009]* #,##0.00_-;\-[$$-1009]* #,##0.00_-;_-[$$-1009]* &quot;-&quot;??_-;_-@_-"/>
    <numFmt numFmtId="208" formatCode="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2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color indexed="28"/>
      <name val="Arial"/>
      <family val="2"/>
    </font>
    <font>
      <b/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181" fontId="0" fillId="0" borderId="0" applyProtection="0">
      <alignment horizontal="center"/>
    </xf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46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180" fontId="34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186" fontId="0" fillId="0" borderId="0" xfId="0" applyNumberFormat="1" applyFill="1" applyAlignment="1">
      <alignment/>
    </xf>
    <xf numFmtId="0" fontId="34" fillId="0" borderId="0" xfId="0" applyFont="1" applyFill="1" applyBorder="1" applyAlignment="1">
      <alignment horizontal="left"/>
    </xf>
    <xf numFmtId="186" fontId="34" fillId="0" borderId="0" xfId="52" applyNumberFormat="1" applyFont="1" applyFill="1" applyBorder="1" applyAlignment="1">
      <alignment horizontal="center"/>
    </xf>
    <xf numFmtId="176" fontId="34" fillId="0" borderId="0" xfId="52" applyNumberFormat="1" applyFont="1" applyFill="1" applyBorder="1" applyAlignment="1">
      <alignment horizontal="centerContinuous"/>
    </xf>
    <xf numFmtId="0" fontId="36" fillId="0" borderId="0" xfId="0" applyFont="1" applyFill="1" applyBorder="1" applyAlignment="1">
      <alignment horizontal="left"/>
    </xf>
    <xf numFmtId="49" fontId="34" fillId="0" borderId="11" xfId="51" applyNumberFormat="1" applyFont="1" applyFill="1" applyBorder="1" applyAlignment="1">
      <alignment horizontal="center" wrapText="1"/>
    </xf>
    <xf numFmtId="176" fontId="34" fillId="0" borderId="11" xfId="51" applyNumberFormat="1" applyFont="1" applyFill="1" applyBorder="1" applyAlignment="1">
      <alignment horizontal="centerContinuous"/>
    </xf>
    <xf numFmtId="0" fontId="0" fillId="0" borderId="11" xfId="0" applyFill="1" applyBorder="1" applyAlignment="1">
      <alignment/>
    </xf>
    <xf numFmtId="0" fontId="34" fillId="0" borderId="11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186" fontId="0" fillId="0" borderId="0" xfId="51" applyNumberFormat="1" applyFont="1" applyFill="1" applyBorder="1" applyAlignment="1">
      <alignment horizontal="centerContinuous"/>
    </xf>
    <xf numFmtId="176" fontId="0" fillId="0" borderId="0" xfId="51" applyNumberFormat="1" applyFont="1" applyFill="1" applyBorder="1" applyAlignment="1">
      <alignment horizontal="centerContinuous"/>
    </xf>
    <xf numFmtId="0" fontId="34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176" fontId="0" fillId="0" borderId="0" xfId="51" applyNumberFormat="1" applyFill="1" applyAlignment="1">
      <alignment/>
    </xf>
    <xf numFmtId="0" fontId="38" fillId="0" borderId="0" xfId="0" applyFont="1" applyFill="1" applyAlignment="1">
      <alignment horizontal="center"/>
    </xf>
    <xf numFmtId="186" fontId="0" fillId="0" borderId="0" xfId="51" applyNumberFormat="1" applyFill="1" applyAlignment="1">
      <alignment/>
    </xf>
    <xf numFmtId="176" fontId="0" fillId="0" borderId="0" xfId="0" applyNumberFormat="1" applyFill="1" applyAlignment="1">
      <alignment horizontal="center"/>
    </xf>
    <xf numFmtId="184" fontId="39" fillId="0" borderId="0" xfId="0" applyNumberFormat="1" applyFont="1" applyFill="1" applyBorder="1" applyAlignment="1" quotePrefix="1">
      <alignment horizontal="center"/>
    </xf>
    <xf numFmtId="0" fontId="38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186" fontId="0" fillId="0" borderId="10" xfId="51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184" fontId="39" fillId="0" borderId="10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38" fillId="0" borderId="12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186" fontId="0" fillId="0" borderId="12" xfId="51" applyNumberFormat="1" applyFill="1" applyBorder="1" applyAlignment="1">
      <alignment/>
    </xf>
    <xf numFmtId="176" fontId="0" fillId="0" borderId="12" xfId="51" applyNumberFormat="1" applyFill="1" applyBorder="1" applyAlignment="1">
      <alignment horizontal="center"/>
    </xf>
    <xf numFmtId="184" fontId="39" fillId="0" borderId="12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186" fontId="0" fillId="0" borderId="0" xfId="51" applyNumberFormat="1" applyFill="1" applyBorder="1" applyAlignment="1">
      <alignment/>
    </xf>
    <xf numFmtId="176" fontId="0" fillId="0" borderId="0" xfId="51" applyNumberForma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176" fontId="0" fillId="0" borderId="10" xfId="51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76" fontId="0" fillId="0" borderId="10" xfId="51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184" fontId="0" fillId="0" borderId="10" xfId="0" applyNumberFormat="1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right"/>
    </xf>
    <xf numFmtId="186" fontId="34" fillId="0" borderId="0" xfId="51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86" fontId="0" fillId="0" borderId="0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86" fontId="0" fillId="0" borderId="0" xfId="51" applyNumberFormat="1" applyFont="1" applyFill="1" applyBorder="1" applyAlignment="1">
      <alignment/>
    </xf>
    <xf numFmtId="186" fontId="0" fillId="0" borderId="0" xfId="51" applyNumberFormat="1" applyFont="1" applyFill="1" applyBorder="1" applyAlignment="1">
      <alignment horizontal="left"/>
    </xf>
    <xf numFmtId="176" fontId="0" fillId="0" borderId="0" xfId="51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left"/>
    </xf>
    <xf numFmtId="18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86" fontId="0" fillId="0" borderId="10" xfId="51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186" fontId="0" fillId="0" borderId="13" xfId="51" applyNumberFormat="1" applyFont="1" applyFill="1" applyBorder="1" applyAlignment="1">
      <alignment/>
    </xf>
    <xf numFmtId="176" fontId="0" fillId="0" borderId="13" xfId="51" applyNumberFormat="1" applyFill="1" applyBorder="1" applyAlignment="1">
      <alignment horizontal="center"/>
    </xf>
    <xf numFmtId="184" fontId="39" fillId="0" borderId="13" xfId="0" applyNumberFormat="1" applyFont="1" applyFill="1" applyBorder="1" applyAlignment="1" quotePrefix="1">
      <alignment horizontal="center"/>
    </xf>
    <xf numFmtId="0" fontId="0" fillId="0" borderId="13" xfId="0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4" fillId="0" borderId="11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186" fontId="0" fillId="0" borderId="11" xfId="51" applyNumberFormat="1" applyFill="1" applyBorder="1" applyAlignment="1">
      <alignment/>
    </xf>
    <xf numFmtId="176" fontId="0" fillId="0" borderId="11" xfId="51" applyNumberFormat="1" applyFill="1" applyBorder="1" applyAlignment="1">
      <alignment horizontal="center"/>
    </xf>
    <xf numFmtId="184" fontId="39" fillId="0" borderId="11" xfId="0" applyNumberFormat="1" applyFont="1" applyFill="1" applyBorder="1" applyAlignment="1" quotePrefix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86" fontId="0" fillId="0" borderId="0" xfId="51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18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 horizontal="center"/>
    </xf>
    <xf numFmtId="18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41" fillId="0" borderId="0" xfId="0" applyFont="1" applyFill="1" applyAlignment="1">
      <alignment horizontal="left" wrapText="1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76" fontId="0" fillId="0" borderId="0" xfId="51" applyNumberFormat="1" applyFill="1" applyAlignment="1">
      <alignment horizontal="center"/>
    </xf>
    <xf numFmtId="0" fontId="38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7" fontId="0" fillId="0" borderId="11" xfId="51" applyNumberForma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49" fontId="34" fillId="0" borderId="1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5" fillId="0" borderId="13" xfId="0" applyFont="1" applyFill="1" applyBorder="1" applyAlignment="1">
      <alignment/>
    </xf>
    <xf numFmtId="0" fontId="37" fillId="0" borderId="13" xfId="0" applyFont="1" applyFill="1" applyBorder="1" applyAlignment="1">
      <alignment horizontal="center"/>
    </xf>
    <xf numFmtId="186" fontId="0" fillId="0" borderId="13" xfId="51" applyNumberFormat="1" applyFill="1" applyBorder="1" applyAlignment="1">
      <alignment/>
    </xf>
    <xf numFmtId="176" fontId="0" fillId="0" borderId="13" xfId="0" applyNumberFormat="1" applyFill="1" applyBorder="1" applyAlignment="1">
      <alignment horizontal="center"/>
    </xf>
    <xf numFmtId="0" fontId="34" fillId="0" borderId="0" xfId="0" applyFont="1" applyFill="1" applyAlignment="1">
      <alignment/>
    </xf>
    <xf numFmtId="0" fontId="37" fillId="0" borderId="10" xfId="0" applyFont="1" applyFill="1" applyBorder="1" applyAlignment="1">
      <alignment horizontal="center"/>
    </xf>
    <xf numFmtId="186" fontId="34" fillId="0" borderId="10" xfId="51" applyNumberFormat="1" applyFont="1" applyFill="1" applyBorder="1" applyAlignment="1">
      <alignment/>
    </xf>
    <xf numFmtId="186" fontId="34" fillId="0" borderId="13" xfId="51" applyNumberFormat="1" applyFont="1" applyFill="1" applyBorder="1" applyAlignment="1">
      <alignment/>
    </xf>
    <xf numFmtId="0" fontId="34" fillId="0" borderId="10" xfId="0" applyFont="1" applyFill="1" applyBorder="1" applyAlignment="1">
      <alignment/>
    </xf>
    <xf numFmtId="184" fontId="42" fillId="0" borderId="13" xfId="51" applyNumberFormat="1" applyFont="1" applyFill="1" applyBorder="1" applyAlignment="1">
      <alignment horizontal="center"/>
    </xf>
    <xf numFmtId="186" fontId="34" fillId="0" borderId="11" xfId="51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 horizontal="center" textRotation="180"/>
    </xf>
    <xf numFmtId="0" fontId="34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186" fontId="34" fillId="0" borderId="0" xfId="0" applyNumberFormat="1" applyFont="1" applyFill="1" applyBorder="1" applyAlignment="1">
      <alignment horizontal="center"/>
    </xf>
    <xf numFmtId="186" fontId="34" fillId="0" borderId="11" xfId="0" applyNumberFormat="1" applyFont="1" applyFill="1" applyBorder="1" applyAlignment="1">
      <alignment horizontal="center"/>
    </xf>
    <xf numFmtId="186" fontId="0" fillId="0" borderId="0" xfId="0" applyNumberFormat="1" applyFill="1" applyBorder="1" applyAlignment="1">
      <alignment/>
    </xf>
    <xf numFmtId="186" fontId="34" fillId="0" borderId="10" xfId="0" applyNumberFormat="1" applyFont="1" applyFill="1" applyBorder="1" applyAlignment="1">
      <alignment horizontal="center"/>
    </xf>
    <xf numFmtId="186" fontId="0" fillId="0" borderId="13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center" vertical="top"/>
    </xf>
    <xf numFmtId="0" fontId="36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14" xfId="0" applyFont="1" applyFill="1" applyBorder="1" applyAlignment="1">
      <alignment/>
    </xf>
    <xf numFmtId="186" fontId="34" fillId="0" borderId="11" xfId="51" applyNumberFormat="1" applyFont="1" applyFill="1" applyBorder="1" applyAlignment="1">
      <alignment horizontal="center" wrapText="1"/>
    </xf>
    <xf numFmtId="186" fontId="35" fillId="0" borderId="0" xfId="0" applyNumberFormat="1" applyFont="1" applyFill="1" applyAlignment="1">
      <alignment horizontal="left" wrapText="1"/>
    </xf>
    <xf numFmtId="186" fontId="41" fillId="0" borderId="0" xfId="0" applyNumberFormat="1" applyFont="1" applyFill="1" applyAlignment="1">
      <alignment horizontal="left" wrapText="1"/>
    </xf>
    <xf numFmtId="186" fontId="34" fillId="0" borderId="11" xfId="51" applyNumberFormat="1" applyFont="1" applyFill="1" applyBorder="1" applyAlignment="1">
      <alignment horizontal="centerContinuous"/>
    </xf>
    <xf numFmtId="186" fontId="0" fillId="0" borderId="0" xfId="51" applyNumberFormat="1" applyFill="1" applyBorder="1" applyAlignment="1">
      <alignment horizontal="right"/>
    </xf>
    <xf numFmtId="186" fontId="39" fillId="0" borderId="0" xfId="0" applyNumberFormat="1" applyFont="1" applyFill="1" applyBorder="1" applyAlignment="1" quotePrefix="1">
      <alignment horizontal="center"/>
    </xf>
    <xf numFmtId="186" fontId="0" fillId="0" borderId="0" xfId="51" applyNumberFormat="1" applyFont="1" applyFill="1" applyBorder="1" applyAlignment="1">
      <alignment horizontal="right"/>
    </xf>
    <xf numFmtId="186" fontId="0" fillId="0" borderId="0" xfId="51" applyNumberFormat="1" applyFont="1" applyFill="1" applyAlignment="1">
      <alignment horizontal="right"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35" fillId="0" borderId="0" xfId="0" applyNumberFormat="1" applyFont="1" applyFill="1" applyAlignment="1">
      <alignment/>
    </xf>
    <xf numFmtId="186" fontId="34" fillId="0" borderId="11" xfId="0" applyNumberFormat="1" applyFont="1" applyFill="1" applyBorder="1" applyAlignment="1">
      <alignment horizontal="center" wrapText="1"/>
    </xf>
    <xf numFmtId="186" fontId="34" fillId="0" borderId="0" xfId="0" applyNumberFormat="1" applyFont="1" applyFill="1" applyBorder="1" applyAlignment="1">
      <alignment horizontal="center" wrapText="1"/>
    </xf>
    <xf numFmtId="186" fontId="34" fillId="0" borderId="11" xfId="0" applyNumberFormat="1" applyFont="1" applyFill="1" applyBorder="1" applyAlignment="1">
      <alignment horizontal="center" vertical="top" wrapText="1"/>
    </xf>
    <xf numFmtId="186" fontId="34" fillId="0" borderId="11" xfId="0" applyNumberFormat="1" applyFont="1" applyFill="1" applyBorder="1" applyAlignment="1">
      <alignment horizontal="center" vertical="top"/>
    </xf>
    <xf numFmtId="186" fontId="0" fillId="20" borderId="0" xfId="0" applyNumberFormat="1" applyFill="1" applyAlignment="1">
      <alignment/>
    </xf>
    <xf numFmtId="186" fontId="0" fillId="20" borderId="0" xfId="0" applyNumberFormat="1" applyFill="1" applyBorder="1" applyAlignment="1">
      <alignment/>
    </xf>
    <xf numFmtId="186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Border="1" applyAlignment="1">
      <alignment horizontal="center"/>
    </xf>
    <xf numFmtId="186" fontId="36" fillId="0" borderId="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86" fontId="36" fillId="0" borderId="10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186" fontId="36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186" fontId="36" fillId="0" borderId="11" xfId="52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86" fontId="36" fillId="0" borderId="0" xfId="52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186" fontId="35" fillId="0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13" xfId="0" applyFont="1" applyFill="1" applyBorder="1" applyAlignment="1">
      <alignment/>
    </xf>
    <xf numFmtId="0" fontId="35" fillId="0" borderId="13" xfId="0" applyFont="1" applyFill="1" applyBorder="1" applyAlignment="1">
      <alignment horizontal="center"/>
    </xf>
    <xf numFmtId="186" fontId="35" fillId="0" borderId="13" xfId="0" applyNumberFormat="1" applyFont="1" applyFill="1" applyBorder="1" applyAlignment="1">
      <alignment/>
    </xf>
    <xf numFmtId="186" fontId="35" fillId="0" borderId="0" xfId="0" applyNumberFormat="1" applyFont="1" applyFill="1" applyBorder="1" applyAlignment="1">
      <alignment/>
    </xf>
    <xf numFmtId="186" fontId="3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186" fontId="35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6" fillId="0" borderId="11" xfId="0" applyFont="1" applyFill="1" applyBorder="1" applyAlignment="1">
      <alignment/>
    </xf>
    <xf numFmtId="0" fontId="38" fillId="0" borderId="15" xfId="0" applyFont="1" applyFill="1" applyBorder="1" applyAlignment="1">
      <alignment horizontal="center"/>
    </xf>
    <xf numFmtId="186" fontId="35" fillId="0" borderId="15" xfId="0" applyNumberFormat="1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0" xfId="0" applyFont="1" applyFill="1" applyAlignment="1">
      <alignment horizontal="left"/>
    </xf>
    <xf numFmtId="0" fontId="35" fillId="0" borderId="16" xfId="0" applyFont="1" applyFill="1" applyBorder="1" applyAlignment="1">
      <alignment/>
    </xf>
    <xf numFmtId="0" fontId="41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6" fontId="0" fillId="0" borderId="0" xfId="51" applyNumberFormat="1" applyFont="1" applyFill="1" applyBorder="1" applyAlignment="1">
      <alignment/>
    </xf>
    <xf numFmtId="186" fontId="0" fillId="0" borderId="10" xfId="51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2" fillId="0" borderId="0" xfId="0" applyFont="1" applyFill="1" applyAlignment="1">
      <alignment vertical="top" wrapText="1"/>
    </xf>
    <xf numFmtId="0" fontId="3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34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left"/>
    </xf>
    <xf numFmtId="49" fontId="34" fillId="0" borderId="10" xfId="52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 wrapText="1"/>
    </xf>
    <xf numFmtId="0" fontId="35" fillId="0" borderId="0" xfId="0" applyFont="1" applyFill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 textRotation="180"/>
    </xf>
    <xf numFmtId="49" fontId="34" fillId="0" borderId="0" xfId="52" applyNumberFormat="1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ncept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[0] 2" xfId="50"/>
    <cellStyle name="Milliers [0]_Modèle_EFs 2007_Modèle B_V5" xfId="51"/>
    <cellStyle name="Milliers_Modèle_EFs 2007_Modèle B_V5" xfId="52"/>
    <cellStyle name="Currency" xfId="53"/>
    <cellStyle name="Currency [0]" xfId="54"/>
    <cellStyle name="Neutre" xfId="55"/>
    <cellStyle name="Normal 2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39</xdr:row>
      <xdr:rowOff>114300</xdr:rowOff>
    </xdr:from>
    <xdr:to>
      <xdr:col>8</xdr:col>
      <xdr:colOff>609600</xdr:colOff>
      <xdr:row>45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9274"/>
        <a:stretch>
          <a:fillRect/>
        </a:stretch>
      </xdr:blipFill>
      <xdr:spPr>
        <a:xfrm>
          <a:off x="3876675" y="7410450"/>
          <a:ext cx="17621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udloc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es\Dfm\Executif\Manuel%20Finance%20Municipal\2000\FORMULAI\Budloc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tabmat"/>
      <sheetName val="TRÉS"/>
      <sheetName val="prebud"/>
      <sheetName val="actfin"/>
      <sheetName val="act inv"/>
      <sheetName val="cout-Com"/>
      <sheetName val="depobjet "/>
      <sheetName val="rensup"/>
      <sheetName val="ana1"/>
      <sheetName val="ana2"/>
      <sheetName val="ana3"/>
      <sheetName val="ana4"/>
      <sheetName val="ana5"/>
      <sheetName val="anb1"/>
      <sheetName val="anb2"/>
      <sheetName val="ana-élec"/>
      <sheetName val="répartition"/>
      <sheetName val="imactif"/>
      <sheetName val="autrens"/>
      <sheetName val="tauxt"/>
      <sheetName val="anrevtax"/>
      <sheetName val="tgtp1 (2)"/>
      <sheetName val="renstat"/>
      <sheetName val="stat"/>
      <sheetName val="remu"/>
      <sheetName val="Éval"/>
      <sheetName val="tgtp2"/>
      <sheetName val="tgtp3"/>
      <sheetName val="questions"/>
      <sheetName val="Feuil15"/>
      <sheetName val="Feuil16"/>
      <sheetName val="Feuil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tabmat"/>
      <sheetName val="TRÉS"/>
      <sheetName val="prebud"/>
      <sheetName val="actfin"/>
      <sheetName val="act inv"/>
      <sheetName val="cout-Com"/>
      <sheetName val="depobjet "/>
      <sheetName val="rensup"/>
      <sheetName val="ana1"/>
      <sheetName val="ana2"/>
      <sheetName val="ana3"/>
      <sheetName val="ana4"/>
      <sheetName val="ana5"/>
      <sheetName val="anb1"/>
      <sheetName val="anb2"/>
      <sheetName val="ana-élec"/>
      <sheetName val="répartition"/>
      <sheetName val="imactif"/>
      <sheetName val="autrens"/>
      <sheetName val="tauxt"/>
      <sheetName val="anrevtax"/>
      <sheetName val="tgtp1 (2)"/>
      <sheetName val="renstat"/>
      <sheetName val="stat"/>
      <sheetName val="remu"/>
      <sheetName val="Éval"/>
      <sheetName val="tgtp2"/>
      <sheetName val="tgtp3"/>
      <sheetName val="questions"/>
      <sheetName val="Feuil15"/>
      <sheetName val="Feuil16"/>
      <sheetName val="Feuil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B10" sqref="B10"/>
    </sheetView>
  </sheetViews>
  <sheetFormatPr defaultColWidth="11.421875" defaultRowHeight="12.75"/>
  <cols>
    <col min="2" max="2" width="16.140625" style="0" customWidth="1"/>
    <col min="5" max="5" width="7.421875" style="0" customWidth="1"/>
    <col min="6" max="6" width="6.57421875" style="0" customWidth="1"/>
    <col min="7" max="7" width="7.7109375" style="0" customWidth="1"/>
    <col min="8" max="8" width="3.28125" style="0" customWidth="1"/>
  </cols>
  <sheetData>
    <row r="1" spans="1:8" ht="12.75">
      <c r="A1" s="1"/>
      <c r="B1" s="1"/>
      <c r="C1" s="1"/>
      <c r="D1" s="2"/>
      <c r="E1" s="1"/>
      <c r="F1" s="1"/>
      <c r="G1" s="1"/>
      <c r="H1" s="1"/>
    </row>
    <row r="2" spans="1:8" ht="12.75">
      <c r="A2" s="1"/>
      <c r="F2" s="1"/>
      <c r="G2" s="1"/>
      <c r="H2" s="1"/>
    </row>
    <row r="3" spans="1:9" ht="12.75">
      <c r="A3" s="220"/>
      <c r="B3" s="220"/>
      <c r="C3" s="220"/>
      <c r="D3" s="220"/>
      <c r="E3" s="220"/>
      <c r="F3" s="220"/>
      <c r="G3" s="220"/>
      <c r="H3" s="220"/>
      <c r="I3" s="220"/>
    </row>
    <row r="4" spans="1:8" ht="15.75">
      <c r="A4" s="1"/>
      <c r="B4" s="1"/>
      <c r="C4" s="3"/>
      <c r="D4" s="4"/>
      <c r="E4" s="3"/>
      <c r="F4" s="3"/>
      <c r="G4" s="3"/>
      <c r="H4" s="3"/>
    </row>
    <row r="5" spans="1:8" ht="18">
      <c r="A5" s="1"/>
      <c r="B5" s="1"/>
      <c r="C5" s="5"/>
      <c r="D5" s="6"/>
      <c r="E5" s="5"/>
      <c r="F5" s="5"/>
      <c r="G5" s="5"/>
      <c r="H5" s="5"/>
    </row>
    <row r="6" spans="1:8" ht="12.75">
      <c r="A6" s="1"/>
      <c r="B6" s="1"/>
      <c r="C6" s="1"/>
      <c r="D6" s="7"/>
      <c r="E6" s="1"/>
      <c r="F6" s="1"/>
      <c r="G6" s="1"/>
      <c r="H6" s="1"/>
    </row>
    <row r="7" spans="1:8" ht="12.75">
      <c r="A7" s="1"/>
      <c r="B7" s="1"/>
      <c r="C7" s="1"/>
      <c r="D7" s="8"/>
      <c r="E7" s="1"/>
      <c r="F7" s="1"/>
      <c r="G7" s="1"/>
      <c r="H7" s="1"/>
    </row>
    <row r="8" spans="1:8" ht="12.75">
      <c r="A8" s="1"/>
      <c r="B8" s="1"/>
      <c r="C8" s="1"/>
      <c r="D8" s="8"/>
      <c r="E8" s="1"/>
      <c r="F8" s="1"/>
      <c r="G8" s="1"/>
      <c r="H8" s="1"/>
    </row>
    <row r="9" spans="2:8" ht="24.75" customHeight="1">
      <c r="B9" s="221"/>
      <c r="C9" s="221"/>
      <c r="D9" s="221"/>
      <c r="E9" s="221"/>
      <c r="F9" s="221"/>
      <c r="G9" s="221"/>
      <c r="H9" s="9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9" ht="26.25">
      <c r="A12" s="221" t="s">
        <v>0</v>
      </c>
      <c r="B12" s="221"/>
      <c r="C12" s="221"/>
      <c r="D12" s="221"/>
      <c r="E12" s="221"/>
      <c r="F12" s="221"/>
      <c r="G12" s="221"/>
      <c r="H12" s="221"/>
      <c r="I12" s="219"/>
    </row>
    <row r="13" spans="1:9" ht="26.25">
      <c r="A13" s="222" t="s">
        <v>1</v>
      </c>
      <c r="B13" s="223"/>
      <c r="C13" s="223"/>
      <c r="D13" s="223"/>
      <c r="E13" s="223"/>
      <c r="F13" s="223"/>
      <c r="G13" s="223"/>
      <c r="H13" s="223"/>
      <c r="I13" s="219"/>
    </row>
    <row r="14" spans="1:8" ht="12.75">
      <c r="A14" s="10"/>
      <c r="B14" s="10"/>
      <c r="C14" s="10"/>
      <c r="D14" s="11"/>
      <c r="E14" s="10"/>
      <c r="F14" s="10"/>
      <c r="G14" s="10"/>
      <c r="H14" s="10"/>
    </row>
    <row r="15" spans="1:8" ht="15">
      <c r="A15" s="10"/>
      <c r="B15" s="10"/>
      <c r="C15" s="12"/>
      <c r="D15" s="12"/>
      <c r="E15" s="12"/>
      <c r="F15" s="12"/>
      <c r="G15" s="12"/>
      <c r="H15" s="10"/>
    </row>
    <row r="16" spans="1:9" ht="18" customHeight="1">
      <c r="A16" s="224"/>
      <c r="B16" s="224"/>
      <c r="C16" s="224"/>
      <c r="D16" s="224"/>
      <c r="E16" s="224"/>
      <c r="F16" s="224"/>
      <c r="G16" s="224"/>
      <c r="H16" s="224"/>
      <c r="I16" s="219"/>
    </row>
    <row r="17" spans="1:8" ht="12.75">
      <c r="A17" s="10"/>
      <c r="B17" s="10"/>
      <c r="C17" s="10"/>
      <c r="D17" s="10"/>
      <c r="E17" s="10"/>
      <c r="F17" s="10"/>
      <c r="G17" s="10"/>
      <c r="H17" s="10"/>
    </row>
    <row r="18" spans="1:8" ht="12.75">
      <c r="A18" s="10"/>
      <c r="B18" s="10"/>
      <c r="C18" s="10"/>
      <c r="D18" s="10"/>
      <c r="E18" s="10"/>
      <c r="F18" s="10"/>
      <c r="G18" s="10"/>
      <c r="H18" s="10"/>
    </row>
    <row r="19" spans="1:9" ht="20.25">
      <c r="A19" s="214" t="s">
        <v>75</v>
      </c>
      <c r="B19" s="215"/>
      <c r="C19" s="215"/>
      <c r="D19" s="215"/>
      <c r="E19" s="215"/>
      <c r="F19" s="215"/>
      <c r="G19" s="215"/>
      <c r="H19" s="215"/>
      <c r="I19" s="216"/>
    </row>
    <row r="20" ht="12.75">
      <c r="C20" s="13"/>
    </row>
    <row r="21" spans="1:8" ht="12.75">
      <c r="A21" s="1"/>
      <c r="B21" s="1"/>
      <c r="C21" s="14"/>
      <c r="D21" s="1"/>
      <c r="E21" s="1"/>
      <c r="F21" s="1"/>
      <c r="G21" s="1"/>
      <c r="H21" s="1"/>
    </row>
    <row r="22" spans="1:8" ht="12.75" customHeight="1">
      <c r="A22" s="1"/>
      <c r="B22" s="217" t="s">
        <v>84</v>
      </c>
      <c r="C22" s="218"/>
      <c r="D22" s="218"/>
      <c r="E22" s="218"/>
      <c r="F22" s="219"/>
      <c r="G22" s="219"/>
      <c r="H22" s="219"/>
    </row>
    <row r="23" spans="1:8" ht="12.75">
      <c r="A23" s="1"/>
      <c r="B23" s="218"/>
      <c r="C23" s="218"/>
      <c r="D23" s="218"/>
      <c r="E23" s="218"/>
      <c r="F23" s="219"/>
      <c r="G23" s="219"/>
      <c r="H23" s="219"/>
    </row>
    <row r="24" spans="1:8" ht="15.75">
      <c r="A24" s="15"/>
      <c r="B24" s="218"/>
      <c r="C24" s="218"/>
      <c r="D24" s="218"/>
      <c r="E24" s="218"/>
      <c r="F24" s="219"/>
      <c r="G24" s="219"/>
      <c r="H24" s="219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6"/>
      <c r="B26" s="213"/>
      <c r="C26" s="213"/>
      <c r="D26" s="213"/>
      <c r="E26" s="213"/>
      <c r="F26" s="213"/>
      <c r="G26" s="213"/>
      <c r="H26" s="213"/>
    </row>
    <row r="27" spans="1:8" ht="24.75" customHeight="1">
      <c r="A27" s="1"/>
      <c r="B27" s="213"/>
      <c r="C27" s="213"/>
      <c r="D27" s="213"/>
      <c r="E27" s="213"/>
      <c r="F27" s="213"/>
      <c r="G27" s="213"/>
      <c r="H27" s="213"/>
    </row>
    <row r="28" spans="1:8" ht="12.75">
      <c r="A28" s="1"/>
      <c r="B28" s="17"/>
      <c r="C28" s="18"/>
      <c r="D28" s="18"/>
      <c r="E28" s="1"/>
      <c r="F28" s="1"/>
      <c r="G28" s="1"/>
      <c r="H28" s="1"/>
    </row>
    <row r="29" spans="1:8" ht="12.75">
      <c r="A29" s="1"/>
      <c r="B29" s="17"/>
      <c r="C29" s="18"/>
      <c r="D29" s="18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4" spans="1:9" ht="12.75">
      <c r="A34" s="19" t="s">
        <v>2</v>
      </c>
      <c r="B34" s="212" t="s">
        <v>76</v>
      </c>
      <c r="C34" s="212"/>
      <c r="D34" s="212"/>
      <c r="E34" s="212"/>
      <c r="F34" s="212"/>
      <c r="G34" s="212"/>
      <c r="H34" s="10"/>
      <c r="I34" s="10"/>
    </row>
    <row r="35" spans="1:8" ht="12.75">
      <c r="A35" s="21"/>
      <c r="B35" s="21"/>
      <c r="C35" s="21"/>
      <c r="D35" s="21"/>
      <c r="E35" s="21"/>
      <c r="F35" s="21"/>
      <c r="G35" s="21"/>
      <c r="H35" s="10"/>
    </row>
    <row r="36" spans="1:8" ht="12.75">
      <c r="A36" s="21"/>
      <c r="B36" s="1"/>
      <c r="C36" s="1"/>
      <c r="D36" s="1"/>
      <c r="E36" s="1"/>
      <c r="F36" s="1"/>
      <c r="G36" s="1"/>
      <c r="H36" s="1"/>
    </row>
    <row r="37" spans="1:9" ht="12.75">
      <c r="A37" s="22"/>
      <c r="B37" s="10"/>
      <c r="C37" s="10"/>
      <c r="D37" s="10"/>
      <c r="E37" s="10"/>
      <c r="F37" s="10"/>
      <c r="G37" s="23"/>
      <c r="H37" s="10"/>
      <c r="I37" s="10"/>
    </row>
    <row r="38" spans="1:8" ht="12.75">
      <c r="A38" s="1"/>
      <c r="B38" s="1"/>
      <c r="C38" s="14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5.75">
      <c r="A41" s="15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22" ht="12.75">
      <c r="A43" s="1"/>
      <c r="B43" s="21"/>
      <c r="C43" s="21"/>
      <c r="D43" s="21"/>
      <c r="E43" s="21"/>
      <c r="F43" s="21"/>
      <c r="G43" s="21"/>
      <c r="H43" s="2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</sheetData>
  <sheetProtection/>
  <mergeCells count="9">
    <mergeCell ref="B34:G34"/>
    <mergeCell ref="B26:H27"/>
    <mergeCell ref="A19:I19"/>
    <mergeCell ref="B22:H24"/>
    <mergeCell ref="A3:I3"/>
    <mergeCell ref="B9:G9"/>
    <mergeCell ref="A12:I12"/>
    <mergeCell ref="A13:I13"/>
    <mergeCell ref="A16:I16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64"/>
  <sheetViews>
    <sheetView tabSelected="1" zoomScalePageLayoutView="0" workbookViewId="0" topLeftCell="A1">
      <selection activeCell="A5" sqref="A5:C5"/>
    </sheetView>
  </sheetViews>
  <sheetFormatPr defaultColWidth="11.421875" defaultRowHeight="15" customHeight="1"/>
  <cols>
    <col min="1" max="1" width="43.140625" style="1" customWidth="1"/>
    <col min="2" max="2" width="2.421875" style="24" customWidth="1"/>
    <col min="3" max="3" width="1.28515625" style="1" customWidth="1"/>
    <col min="4" max="4" width="15.7109375" style="25" customWidth="1"/>
    <col min="5" max="5" width="1.28515625" style="25" customWidth="1"/>
    <col min="6" max="6" width="1.421875" style="1" customWidth="1"/>
    <col min="7" max="7" width="15.7109375" style="25" customWidth="1"/>
    <col min="8" max="8" width="1.1484375" style="1" customWidth="1"/>
    <col min="9" max="9" width="1.28515625" style="1" customWidth="1"/>
    <col min="10" max="10" width="15.7109375" style="25" customWidth="1"/>
    <col min="11" max="11" width="1.421875" style="1" customWidth="1"/>
    <col min="12" max="16384" width="11.421875" style="1" customWidth="1"/>
  </cols>
  <sheetData>
    <row r="2" ht="12.75" customHeight="1"/>
    <row r="3" spans="1:11" ht="12.75" customHeight="1">
      <c r="A3" s="226" t="s">
        <v>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2.75" customHeight="1">
      <c r="A4" s="228" t="s">
        <v>77</v>
      </c>
      <c r="B4" s="228"/>
      <c r="C4" s="228"/>
      <c r="D4" s="228"/>
      <c r="E4" s="228"/>
      <c r="F4" s="228"/>
      <c r="G4" s="228"/>
      <c r="H4" s="227"/>
      <c r="I4" s="227"/>
      <c r="J4" s="227"/>
      <c r="K4" s="227"/>
    </row>
    <row r="5" spans="1:7" ht="12" customHeight="1">
      <c r="A5" s="229"/>
      <c r="B5" s="229"/>
      <c r="C5" s="229"/>
      <c r="D5" s="27"/>
      <c r="E5" s="27"/>
      <c r="F5" s="28"/>
      <c r="G5" s="27"/>
    </row>
    <row r="6" spans="1:11" ht="12.75" customHeight="1">
      <c r="A6" s="26"/>
      <c r="B6" s="29"/>
      <c r="C6" s="26"/>
      <c r="D6" s="230" t="s">
        <v>78</v>
      </c>
      <c r="E6" s="231"/>
      <c r="F6" s="231"/>
      <c r="G6" s="231"/>
      <c r="H6" s="21"/>
      <c r="I6" s="21"/>
      <c r="J6" s="146" t="s">
        <v>79</v>
      </c>
      <c r="K6" s="20"/>
    </row>
    <row r="7" spans="1:11" ht="12.75" customHeight="1" thickBot="1">
      <c r="A7" s="225"/>
      <c r="B7" s="225"/>
      <c r="C7" s="225"/>
      <c r="D7" s="157" t="s">
        <v>4</v>
      </c>
      <c r="E7" s="30"/>
      <c r="F7" s="31"/>
      <c r="G7" s="160" t="s">
        <v>5</v>
      </c>
      <c r="H7" s="32"/>
      <c r="I7" s="32"/>
      <c r="J7" s="144" t="s">
        <v>5</v>
      </c>
      <c r="K7" s="32"/>
    </row>
    <row r="8" spans="1:7" ht="12.75" customHeight="1">
      <c r="A8" s="21"/>
      <c r="B8" s="34"/>
      <c r="C8" s="35"/>
      <c r="D8" s="36"/>
      <c r="E8" s="36"/>
      <c r="F8" s="37"/>
      <c r="G8" s="36"/>
    </row>
    <row r="9" spans="1:7" ht="12.75" customHeight="1">
      <c r="A9" s="38" t="s">
        <v>6</v>
      </c>
      <c r="C9" s="39"/>
      <c r="F9" s="40"/>
      <c r="G9" s="161"/>
    </row>
    <row r="10" spans="1:10" ht="12.75" customHeight="1">
      <c r="A10" s="1" t="s">
        <v>7</v>
      </c>
      <c r="B10" s="41">
        <v>1</v>
      </c>
      <c r="C10" s="39"/>
      <c r="D10" s="42">
        <f>'S77 Revenus-Non Cons.'!H47</f>
        <v>37345547</v>
      </c>
      <c r="E10" s="42"/>
      <c r="F10" s="43"/>
      <c r="G10" s="42">
        <f>'S77 Revenus-Non Cons.'!J47</f>
        <v>39140928</v>
      </c>
      <c r="H10" s="44"/>
      <c r="I10" s="44"/>
      <c r="J10" s="42">
        <f>'S77 Revenus-Non Cons.'!L47</f>
        <v>35839070</v>
      </c>
    </row>
    <row r="11" spans="1:11" ht="12.75" customHeight="1">
      <c r="A11" s="20" t="s">
        <v>8</v>
      </c>
      <c r="B11" s="45">
        <f>B10+1</f>
        <v>2</v>
      </c>
      <c r="C11" s="46"/>
      <c r="D11" s="47">
        <f>'S77 Revenus-Non Cons.'!H54</f>
        <v>250000</v>
      </c>
      <c r="E11" s="47"/>
      <c r="F11" s="48"/>
      <c r="G11" s="47">
        <f>'S77 Revenus-Non Cons.'!J54</f>
        <v>2278318</v>
      </c>
      <c r="H11" s="49"/>
      <c r="I11" s="49"/>
      <c r="J11" s="47">
        <f>'S77 Revenus-Non Cons.'!L54</f>
        <v>1055105</v>
      </c>
      <c r="K11" s="20"/>
    </row>
    <row r="12" spans="1:11" ht="12.75" customHeight="1">
      <c r="A12" s="50"/>
      <c r="B12" s="51">
        <f>B11+1</f>
        <v>3</v>
      </c>
      <c r="C12" s="52"/>
      <c r="D12" s="53">
        <f>SUM(D10:D11)</f>
        <v>37595547</v>
      </c>
      <c r="E12" s="53"/>
      <c r="F12" s="54"/>
      <c r="G12" s="53">
        <f>SUM(G10:G11)</f>
        <v>41419246</v>
      </c>
      <c r="H12" s="55"/>
      <c r="I12" s="55"/>
      <c r="J12" s="53">
        <f>SUM(J10:J11)</f>
        <v>36894175</v>
      </c>
      <c r="K12" s="50"/>
    </row>
    <row r="13" spans="1:11" ht="12.75" customHeight="1">
      <c r="A13" s="56"/>
      <c r="B13" s="57"/>
      <c r="C13" s="35"/>
      <c r="D13" s="58"/>
      <c r="E13" s="58"/>
      <c r="F13" s="59"/>
      <c r="G13" s="162"/>
      <c r="H13" s="44"/>
      <c r="I13" s="44"/>
      <c r="J13" s="145"/>
      <c r="K13" s="21"/>
    </row>
    <row r="14" spans="1:11" ht="12.75" customHeight="1">
      <c r="A14" s="60" t="s">
        <v>9</v>
      </c>
      <c r="B14" s="45">
        <f>B12+1</f>
        <v>4</v>
      </c>
      <c r="C14" s="46"/>
      <c r="D14" s="47">
        <f>'S78 Charges-Non cons.'!E37</f>
        <v>35535597</v>
      </c>
      <c r="E14" s="47"/>
      <c r="F14" s="61"/>
      <c r="G14" s="47">
        <f>'S78 Charges-Non cons.'!K37</f>
        <v>38252437</v>
      </c>
      <c r="H14" s="49"/>
      <c r="I14" s="49"/>
      <c r="J14" s="165">
        <f>'S78 Charges-Non cons.'!M37</f>
        <v>34034371</v>
      </c>
      <c r="K14" s="20"/>
    </row>
    <row r="15" spans="1:9" ht="12.75" customHeight="1">
      <c r="A15" s="19"/>
      <c r="B15" s="57"/>
      <c r="C15" s="35"/>
      <c r="D15" s="58"/>
      <c r="E15" s="58"/>
      <c r="F15" s="59"/>
      <c r="G15" s="162"/>
      <c r="H15" s="44"/>
      <c r="I15" s="44"/>
    </row>
    <row r="16" spans="1:10" ht="12.75" customHeight="1">
      <c r="A16" s="19" t="s">
        <v>10</v>
      </c>
      <c r="B16" s="57">
        <f>B14+1</f>
        <v>5</v>
      </c>
      <c r="C16" s="35"/>
      <c r="D16" s="58">
        <f>D12-D14</f>
        <v>2059950</v>
      </c>
      <c r="E16" s="58"/>
      <c r="F16" s="59"/>
      <c r="G16" s="58">
        <f>G12-G14</f>
        <v>3166809</v>
      </c>
      <c r="H16" s="44"/>
      <c r="I16" s="44"/>
      <c r="J16" s="58">
        <f>J12-J14</f>
        <v>2859804</v>
      </c>
    </row>
    <row r="17" spans="1:9" ht="12.75" customHeight="1">
      <c r="A17" s="56"/>
      <c r="B17" s="57"/>
      <c r="C17" s="35"/>
      <c r="D17" s="58"/>
      <c r="E17" s="58"/>
      <c r="F17" s="59"/>
      <c r="G17" s="162"/>
      <c r="H17" s="44"/>
      <c r="I17" s="44"/>
    </row>
    <row r="18" spans="1:11" ht="12.75" customHeight="1">
      <c r="A18" s="62" t="s">
        <v>11</v>
      </c>
      <c r="B18" s="45">
        <f>B16+1</f>
        <v>6</v>
      </c>
      <c r="C18" s="63" t="s">
        <v>12</v>
      </c>
      <c r="D18" s="47">
        <f>D11</f>
        <v>250000</v>
      </c>
      <c r="E18" s="64" t="s">
        <v>13</v>
      </c>
      <c r="F18" s="65" t="s">
        <v>12</v>
      </c>
      <c r="G18" s="47">
        <f>G11</f>
        <v>2278318</v>
      </c>
      <c r="H18" s="66" t="s">
        <v>13</v>
      </c>
      <c r="I18" s="67" t="s">
        <v>12</v>
      </c>
      <c r="J18" s="47">
        <f>J11</f>
        <v>1055105</v>
      </c>
      <c r="K18" s="20" t="s">
        <v>13</v>
      </c>
    </row>
    <row r="19" spans="1:9" ht="12.75" customHeight="1">
      <c r="A19" s="56"/>
      <c r="B19" s="57"/>
      <c r="C19" s="35"/>
      <c r="D19" s="68"/>
      <c r="E19" s="68"/>
      <c r="F19" s="59"/>
      <c r="G19" s="162"/>
      <c r="H19" s="44"/>
      <c r="I19" s="44"/>
    </row>
    <row r="20" spans="1:9" ht="12.75" customHeight="1">
      <c r="A20" s="19" t="s">
        <v>14</v>
      </c>
      <c r="B20" s="57"/>
      <c r="C20" s="35"/>
      <c r="D20" s="68"/>
      <c r="E20" s="68"/>
      <c r="F20" s="59"/>
      <c r="G20" s="162"/>
      <c r="H20" s="44"/>
      <c r="I20" s="44"/>
    </row>
    <row r="21" spans="1:11" ht="12.75" customHeight="1">
      <c r="A21" s="60" t="s">
        <v>15</v>
      </c>
      <c r="B21" s="45">
        <f>B18+1</f>
        <v>7</v>
      </c>
      <c r="C21" s="69"/>
      <c r="D21" s="47">
        <f>D16-D18</f>
        <v>1809950</v>
      </c>
      <c r="E21" s="47"/>
      <c r="F21" s="61"/>
      <c r="G21" s="47">
        <f>G16-G18</f>
        <v>888491</v>
      </c>
      <c r="H21" s="49"/>
      <c r="I21" s="49"/>
      <c r="J21" s="47">
        <f>J16-J18</f>
        <v>1804699</v>
      </c>
      <c r="K21" s="20"/>
    </row>
    <row r="22" spans="1:9" ht="12.75" customHeight="1">
      <c r="A22" s="56"/>
      <c r="B22" s="57"/>
      <c r="C22" s="35"/>
      <c r="D22" s="42"/>
      <c r="E22" s="42"/>
      <c r="F22" s="59"/>
      <c r="G22" s="162"/>
      <c r="H22" s="44"/>
      <c r="I22" s="44"/>
    </row>
    <row r="23" spans="1:11" ht="12.75" customHeight="1">
      <c r="A23" s="19" t="s">
        <v>16</v>
      </c>
      <c r="B23" s="57"/>
      <c r="C23" s="35"/>
      <c r="D23" s="70"/>
      <c r="E23" s="70"/>
      <c r="F23" s="59"/>
      <c r="G23" s="162"/>
      <c r="H23" s="44"/>
      <c r="I23" s="44"/>
      <c r="J23" s="145"/>
      <c r="K23" s="21"/>
    </row>
    <row r="24" spans="1:11" ht="12.75" customHeight="1">
      <c r="A24" s="56" t="s">
        <v>17</v>
      </c>
      <c r="B24" s="57">
        <f>B21+1</f>
        <v>8</v>
      </c>
      <c r="C24" s="35"/>
      <c r="D24" s="70">
        <f>'S78 Charges-Non cons.'!E36</f>
        <v>1466024</v>
      </c>
      <c r="E24" s="70"/>
      <c r="F24" s="59"/>
      <c r="G24" s="70">
        <f>'S78 Charges-Non cons.'!I36</f>
        <v>2021141</v>
      </c>
      <c r="H24" s="44"/>
      <c r="I24" s="44"/>
      <c r="J24" s="145">
        <v>1466024</v>
      </c>
      <c r="K24" s="21"/>
    </row>
    <row r="25" spans="1:11" ht="12.75" customHeight="1">
      <c r="A25" s="56" t="s">
        <v>18</v>
      </c>
      <c r="C25" s="35"/>
      <c r="D25" s="70"/>
      <c r="E25" s="70"/>
      <c r="F25" s="59"/>
      <c r="G25" s="162"/>
      <c r="H25" s="44"/>
      <c r="I25" s="44"/>
      <c r="J25" s="145"/>
      <c r="K25" s="21"/>
    </row>
    <row r="26" spans="1:11" ht="12.75" customHeight="1">
      <c r="A26" s="56" t="s">
        <v>19</v>
      </c>
      <c r="B26" s="57">
        <f>B24+1</f>
        <v>9</v>
      </c>
      <c r="C26" s="35"/>
      <c r="D26" s="70"/>
      <c r="E26" s="70"/>
      <c r="F26" s="59"/>
      <c r="G26" s="70">
        <v>163281</v>
      </c>
      <c r="H26" s="44"/>
      <c r="I26" s="44"/>
      <c r="J26" s="145">
        <v>983901</v>
      </c>
      <c r="K26" s="21"/>
    </row>
    <row r="27" spans="1:11" ht="12.75" customHeight="1">
      <c r="A27" s="56" t="s">
        <v>20</v>
      </c>
      <c r="B27" s="57">
        <f>B26+1</f>
        <v>10</v>
      </c>
      <c r="C27" s="71" t="s">
        <v>12</v>
      </c>
      <c r="D27" s="72">
        <v>2635974</v>
      </c>
      <c r="E27" s="73" t="s">
        <v>13</v>
      </c>
      <c r="F27" s="74" t="s">
        <v>12</v>
      </c>
      <c r="G27" s="72">
        <v>2355700</v>
      </c>
      <c r="H27" s="75" t="s">
        <v>13</v>
      </c>
      <c r="I27" s="76" t="s">
        <v>12</v>
      </c>
      <c r="J27" s="97">
        <v>2448445</v>
      </c>
      <c r="K27" s="56" t="s">
        <v>13</v>
      </c>
    </row>
    <row r="28" spans="1:11" ht="12.75" customHeight="1">
      <c r="A28" s="56" t="s">
        <v>21</v>
      </c>
      <c r="B28" s="57"/>
      <c r="C28" s="35"/>
      <c r="D28" s="210"/>
      <c r="E28" s="70"/>
      <c r="F28" s="59"/>
      <c r="G28" s="210"/>
      <c r="H28" s="44"/>
      <c r="I28" s="44"/>
      <c r="J28" s="145"/>
      <c r="K28" s="21"/>
    </row>
    <row r="29" spans="1:11" ht="12.75" customHeight="1">
      <c r="A29" s="56" t="s">
        <v>22</v>
      </c>
      <c r="B29" s="57">
        <f>B27+1</f>
        <v>11</v>
      </c>
      <c r="C29" s="71" t="s">
        <v>12</v>
      </c>
      <c r="D29" s="72"/>
      <c r="E29" s="72" t="s">
        <v>13</v>
      </c>
      <c r="F29" s="74" t="s">
        <v>12</v>
      </c>
      <c r="G29" s="72">
        <v>102958</v>
      </c>
      <c r="H29" s="75" t="s">
        <v>13</v>
      </c>
      <c r="I29" s="76" t="s">
        <v>12</v>
      </c>
      <c r="J29" s="97">
        <v>35669</v>
      </c>
      <c r="K29" s="77" t="s">
        <v>13</v>
      </c>
    </row>
    <row r="30" spans="1:11" ht="12.75" customHeight="1">
      <c r="A30" s="56" t="s">
        <v>23</v>
      </c>
      <c r="B30" s="57">
        <f>B29+1</f>
        <v>12</v>
      </c>
      <c r="C30" s="35"/>
      <c r="D30" s="210">
        <v>-540000</v>
      </c>
      <c r="E30" s="70"/>
      <c r="F30" s="59"/>
      <c r="G30" s="210">
        <v>-424725</v>
      </c>
      <c r="H30" s="44"/>
      <c r="I30" s="44"/>
      <c r="J30" s="145">
        <v>-1276117</v>
      </c>
      <c r="K30" s="21"/>
    </row>
    <row r="31" spans="1:11" ht="12.75" customHeight="1">
      <c r="A31" s="62" t="s">
        <v>24</v>
      </c>
      <c r="B31" s="45">
        <f>B30+1</f>
        <v>13</v>
      </c>
      <c r="C31" s="46"/>
      <c r="D31" s="211">
        <v>-100000</v>
      </c>
      <c r="E31" s="78"/>
      <c r="F31" s="61"/>
      <c r="G31" s="211"/>
      <c r="H31" s="49"/>
      <c r="I31" s="49"/>
      <c r="J31" s="165"/>
      <c r="K31" s="20"/>
    </row>
    <row r="32" spans="1:11" ht="12.75" customHeight="1">
      <c r="A32" s="79"/>
      <c r="B32" s="80">
        <f>B31+1</f>
        <v>14</v>
      </c>
      <c r="C32" s="81"/>
      <c r="D32" s="82">
        <f>D24+D26-D27-D29+D30+D31</f>
        <v>-1809950</v>
      </c>
      <c r="E32" s="82"/>
      <c r="F32" s="83"/>
      <c r="G32" s="82">
        <f>G24+G26-G27-G29+G30+G31</f>
        <v>-698961</v>
      </c>
      <c r="H32" s="84"/>
      <c r="I32" s="84"/>
      <c r="J32" s="82">
        <f>J24+J26-J27-J29+J30+J31</f>
        <v>-1310306</v>
      </c>
      <c r="K32" s="85"/>
    </row>
    <row r="33" spans="1:9" ht="18" customHeight="1">
      <c r="A33" s="19" t="s">
        <v>14</v>
      </c>
      <c r="B33" s="57"/>
      <c r="C33" s="86"/>
      <c r="D33" s="58"/>
      <c r="E33" s="58"/>
      <c r="F33" s="59"/>
      <c r="G33" s="58"/>
      <c r="H33" s="44"/>
      <c r="I33" s="44"/>
    </row>
    <row r="34" spans="1:11" ht="13.5" customHeight="1" thickBot="1">
      <c r="A34" s="87" t="s">
        <v>25</v>
      </c>
      <c r="B34" s="88">
        <f>B32+1</f>
        <v>15</v>
      </c>
      <c r="C34" s="89"/>
      <c r="D34" s="90" t="str">
        <f>IF((D21+D32)=0," ",(D21+D32))</f>
        <v> </v>
      </c>
      <c r="E34" s="90"/>
      <c r="F34" s="91"/>
      <c r="G34" s="90">
        <f>IF((G21+G32)=0," ",(G21+G32))</f>
        <v>189530</v>
      </c>
      <c r="H34" s="92"/>
      <c r="I34" s="92"/>
      <c r="J34" s="90">
        <f>IF((J21+J32)=0," ",(J21+J32))</f>
        <v>494393</v>
      </c>
      <c r="K34" s="32"/>
    </row>
    <row r="35" spans="1:9" ht="14.25" customHeight="1">
      <c r="A35" s="93"/>
      <c r="B35" s="34"/>
      <c r="C35" s="86"/>
      <c r="D35" s="68"/>
      <c r="E35" s="68"/>
      <c r="F35" s="59"/>
      <c r="G35" s="162"/>
      <c r="H35" s="44"/>
      <c r="I35" s="44"/>
    </row>
    <row r="36" spans="1:7" ht="12.75" customHeight="1">
      <c r="A36" s="94" t="s">
        <v>111</v>
      </c>
      <c r="B36" s="34"/>
      <c r="C36" s="86"/>
      <c r="D36" s="95"/>
      <c r="E36" s="95"/>
      <c r="F36" s="59"/>
      <c r="G36" s="162"/>
    </row>
    <row r="37" spans="2:5" ht="12.75" customHeight="1">
      <c r="B37" s="1"/>
      <c r="E37" s="1"/>
    </row>
    <row r="38" spans="2:5" ht="12" customHeight="1">
      <c r="B38" s="1"/>
      <c r="E38" s="1"/>
    </row>
    <row r="39" spans="2:5" ht="12.75" customHeight="1">
      <c r="B39" s="1"/>
      <c r="E39" s="1"/>
    </row>
    <row r="40" spans="2:5" ht="12.75" customHeight="1">
      <c r="B40" s="1"/>
      <c r="E40" s="1"/>
    </row>
    <row r="41" spans="2:5" ht="12.75" customHeight="1">
      <c r="B41" s="1"/>
      <c r="E41" s="1"/>
    </row>
    <row r="42" spans="2:22" ht="12.75" customHeight="1">
      <c r="B42" s="21"/>
      <c r="C42" s="21"/>
      <c r="D42" s="145"/>
      <c r="E42" s="21"/>
      <c r="F42" s="21"/>
      <c r="G42" s="145"/>
      <c r="H42" s="21"/>
      <c r="I42" s="21"/>
      <c r="J42" s="145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2:5" ht="12.75" customHeight="1">
      <c r="B43" s="1"/>
      <c r="E43" s="1"/>
    </row>
    <row r="44" spans="2:5" ht="12.75" customHeight="1">
      <c r="B44" s="1"/>
      <c r="E44" s="1"/>
    </row>
    <row r="45" spans="2:5" ht="12.75" customHeight="1">
      <c r="B45" s="1"/>
      <c r="E45" s="1"/>
    </row>
    <row r="46" spans="2:5" ht="12.75" customHeight="1">
      <c r="B46" s="1"/>
      <c r="E46" s="1"/>
    </row>
    <row r="47" spans="2:5" ht="12.75" customHeight="1">
      <c r="B47" s="1"/>
      <c r="E47" s="1"/>
    </row>
    <row r="48" spans="2:5" ht="12.75" customHeight="1">
      <c r="B48" s="1"/>
      <c r="E48" s="1"/>
    </row>
    <row r="49" spans="2:5" ht="12.75" customHeight="1">
      <c r="B49" s="1"/>
      <c r="E49" s="1"/>
    </row>
    <row r="50" spans="2:5" ht="12.75" customHeight="1">
      <c r="B50" s="1"/>
      <c r="E50" s="1"/>
    </row>
    <row r="51" spans="2:5" ht="12.75" customHeight="1">
      <c r="B51" s="1"/>
      <c r="E51" s="1"/>
    </row>
    <row r="52" spans="2:5" ht="12.75" customHeight="1">
      <c r="B52" s="1"/>
      <c r="E52" s="1"/>
    </row>
    <row r="53" spans="2:5" ht="12.75" customHeight="1">
      <c r="B53" s="1"/>
      <c r="E53" s="1"/>
    </row>
    <row r="54" spans="2:5" ht="12.75" customHeight="1">
      <c r="B54" s="1"/>
      <c r="E54" s="1"/>
    </row>
    <row r="55" spans="2:5" ht="12.75" customHeight="1">
      <c r="B55" s="1"/>
      <c r="E55" s="1"/>
    </row>
    <row r="56" spans="2:5" ht="12.75" customHeight="1">
      <c r="B56" s="1"/>
      <c r="E56" s="1"/>
    </row>
    <row r="57" spans="2:5" ht="21.75" customHeight="1">
      <c r="B57" s="1"/>
      <c r="E57" s="1"/>
    </row>
    <row r="58" spans="4:10" s="96" customFormat="1" ht="12.75" customHeight="1">
      <c r="D58" s="100"/>
      <c r="G58" s="100"/>
      <c r="J58" s="100"/>
    </row>
    <row r="59" spans="1:10" s="96" customFormat="1" ht="12.75" customHeight="1">
      <c r="A59" s="56"/>
      <c r="B59" s="34"/>
      <c r="C59" s="86"/>
      <c r="D59" s="97"/>
      <c r="E59" s="97"/>
      <c r="F59" s="98"/>
      <c r="G59" s="163"/>
      <c r="J59" s="100"/>
    </row>
    <row r="60" spans="2:10" s="96" customFormat="1" ht="12.75" customHeight="1">
      <c r="B60" s="24"/>
      <c r="C60" s="99"/>
      <c r="D60" s="100"/>
      <c r="E60" s="100"/>
      <c r="F60" s="101"/>
      <c r="G60" s="164"/>
      <c r="J60" s="100"/>
    </row>
    <row r="61" ht="12.75" customHeight="1">
      <c r="C61" s="99"/>
    </row>
    <row r="62" spans="1:7" ht="12.75">
      <c r="A62" s="102"/>
      <c r="B62" s="103"/>
      <c r="C62" s="103"/>
      <c r="D62" s="158"/>
      <c r="E62" s="103"/>
      <c r="F62" s="103"/>
      <c r="G62" s="158"/>
    </row>
    <row r="63" spans="1:10" s="104" customFormat="1" ht="12.75" customHeight="1">
      <c r="A63" s="102"/>
      <c r="B63" s="102"/>
      <c r="C63" s="102"/>
      <c r="D63" s="159"/>
      <c r="E63" s="102"/>
      <c r="F63" s="102"/>
      <c r="G63" s="159"/>
      <c r="J63" s="167"/>
    </row>
    <row r="64" spans="1:7" ht="12.75" customHeight="1">
      <c r="A64" s="103"/>
      <c r="B64" s="103"/>
      <c r="C64" s="103"/>
      <c r="D64" s="158"/>
      <c r="E64" s="103"/>
      <c r="F64" s="103"/>
      <c r="G64" s="158"/>
    </row>
    <row r="65" ht="12.75" customHeight="1"/>
  </sheetData>
  <sheetProtection/>
  <mergeCells count="5">
    <mergeCell ref="A7:C7"/>
    <mergeCell ref="A3:K3"/>
    <mergeCell ref="A4:K4"/>
    <mergeCell ref="A5:C5"/>
    <mergeCell ref="D6:G6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scale="95" r:id="rId1"/>
  <headerFooter alignWithMargins="0">
    <oddHeader>&amp;LOrganisme:_____________________________</oddHeader>
    <oddFooter>&amp;LS75&amp;R2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X60"/>
  <sheetViews>
    <sheetView zoomScalePageLayoutView="0" workbookViewId="0" topLeftCell="A1">
      <selection activeCell="B31" sqref="B31"/>
    </sheetView>
  </sheetViews>
  <sheetFormatPr defaultColWidth="11.421875" defaultRowHeight="12.75"/>
  <cols>
    <col min="1" max="1" width="3.00390625" style="1" customWidth="1"/>
    <col min="2" max="2" width="26.140625" style="1" customWidth="1"/>
    <col min="3" max="3" width="2.421875" style="1" customWidth="1"/>
    <col min="4" max="4" width="2.57421875" style="1" customWidth="1"/>
    <col min="5" max="5" width="7.421875" style="1" customWidth="1"/>
    <col min="6" max="6" width="7.57421875" style="1" customWidth="1"/>
    <col min="7" max="7" width="2.57421875" style="1" customWidth="1"/>
    <col min="8" max="8" width="5.57421875" style="1" customWidth="1"/>
    <col min="9" max="9" width="2.8515625" style="107" customWidth="1"/>
    <col min="10" max="10" width="1.28515625" style="107" customWidth="1"/>
    <col min="11" max="11" width="15.7109375" style="25" customWidth="1"/>
    <col min="12" max="13" width="1.28515625" style="1" customWidth="1"/>
    <col min="14" max="14" width="15.7109375" style="25" customWidth="1"/>
    <col min="15" max="15" width="0.9921875" style="1" customWidth="1"/>
    <col min="16" max="16384" width="11.421875" style="1" customWidth="1"/>
  </cols>
  <sheetData>
    <row r="2" ht="9.75" customHeight="1"/>
    <row r="3" spans="1:14" ht="12.75">
      <c r="A3" s="105"/>
      <c r="B3" s="228" t="s">
        <v>26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14" ht="12.75">
      <c r="B4" s="228" t="s">
        <v>80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spans="2:7" ht="9.75" customHeight="1">
      <c r="B5" s="24"/>
      <c r="C5" s="99"/>
      <c r="D5" s="42"/>
      <c r="E5" s="42"/>
      <c r="F5" s="106"/>
      <c r="G5" s="44"/>
    </row>
    <row r="6" spans="1:15" ht="13.5" thickBot="1">
      <c r="A6" s="21"/>
      <c r="B6" s="108"/>
      <c r="C6" s="89"/>
      <c r="D6" s="90"/>
      <c r="E6" s="90"/>
      <c r="F6" s="109"/>
      <c r="G6" s="32"/>
      <c r="H6" s="32"/>
      <c r="I6" s="110"/>
      <c r="J6" s="110"/>
      <c r="K6" s="144" t="s">
        <v>78</v>
      </c>
      <c r="L6" s="111"/>
      <c r="M6" s="32"/>
      <c r="N6" s="144" t="s">
        <v>79</v>
      </c>
      <c r="O6" s="32"/>
    </row>
    <row r="7" spans="2:7" ht="9.75" customHeight="1">
      <c r="B7" s="24"/>
      <c r="C7" s="99"/>
      <c r="D7" s="42"/>
      <c r="E7" s="42"/>
      <c r="F7" s="106"/>
      <c r="G7" s="44"/>
    </row>
    <row r="8" spans="2:13" ht="12.75">
      <c r="B8" s="19" t="s">
        <v>27</v>
      </c>
      <c r="C8" s="86"/>
      <c r="D8" s="58"/>
      <c r="E8" s="58"/>
      <c r="F8" s="112"/>
      <c r="G8" s="44"/>
      <c r="H8" s="44"/>
      <c r="I8" s="113"/>
      <c r="J8" s="113"/>
      <c r="K8" s="145"/>
      <c r="L8" s="21"/>
      <c r="M8" s="21"/>
    </row>
    <row r="9" spans="1:14" ht="12.75">
      <c r="A9" s="96"/>
      <c r="B9" s="200" t="s">
        <v>105</v>
      </c>
      <c r="C9" s="99"/>
      <c r="D9" s="42"/>
      <c r="E9" s="42"/>
      <c r="F9" s="43"/>
      <c r="G9" s="44"/>
      <c r="I9" s="41">
        <v>1</v>
      </c>
      <c r="J9" s="41"/>
      <c r="K9" s="25">
        <v>1250132</v>
      </c>
      <c r="N9" s="25">
        <v>1897356</v>
      </c>
    </row>
    <row r="10" spans="1:14" ht="12.75">
      <c r="A10" s="96"/>
      <c r="B10" s="114" t="s">
        <v>28</v>
      </c>
      <c r="C10" s="99"/>
      <c r="D10" s="42"/>
      <c r="E10" s="42"/>
      <c r="F10" s="43"/>
      <c r="G10" s="44"/>
      <c r="I10" s="41">
        <f>I9+1</f>
        <v>2</v>
      </c>
      <c r="J10" s="41"/>
      <c r="K10" s="25">
        <v>10296568</v>
      </c>
      <c r="N10" s="25">
        <v>7818501</v>
      </c>
    </row>
    <row r="11" spans="1:14" ht="12.75">
      <c r="A11" s="96"/>
      <c r="B11" s="200" t="s">
        <v>88</v>
      </c>
      <c r="C11" s="99"/>
      <c r="D11" s="42"/>
      <c r="E11" s="42"/>
      <c r="F11" s="43"/>
      <c r="G11" s="44"/>
      <c r="I11" s="41">
        <f>I10+1</f>
        <v>3</v>
      </c>
      <c r="J11" s="41"/>
      <c r="K11" s="25">
        <v>1945345</v>
      </c>
      <c r="N11" s="25">
        <v>1830560</v>
      </c>
    </row>
    <row r="12" spans="1:15" ht="12.75">
      <c r="A12" s="96"/>
      <c r="B12" s="114" t="s">
        <v>29</v>
      </c>
      <c r="C12" s="99"/>
      <c r="D12" s="42"/>
      <c r="E12" s="42"/>
      <c r="F12" s="43"/>
      <c r="G12" s="44"/>
      <c r="I12" s="41">
        <f>I11+1</f>
        <v>4</v>
      </c>
      <c r="J12" s="41"/>
      <c r="K12" s="25">
        <v>766223</v>
      </c>
      <c r="N12" s="25">
        <v>495465</v>
      </c>
      <c r="O12" s="20"/>
    </row>
    <row r="13" spans="1:16" ht="12.75">
      <c r="A13" s="96"/>
      <c r="B13" s="115"/>
      <c r="C13" s="116"/>
      <c r="D13" s="117"/>
      <c r="E13" s="117"/>
      <c r="F13" s="118"/>
      <c r="G13" s="84"/>
      <c r="H13" s="85"/>
      <c r="I13" s="80">
        <f>I12+1</f>
        <v>5</v>
      </c>
      <c r="J13" s="80"/>
      <c r="K13" s="147">
        <f>SUM(K9:K12)</f>
        <v>14258268</v>
      </c>
      <c r="L13" s="85"/>
      <c r="M13" s="85"/>
      <c r="N13" s="147">
        <f>SUM(N9:N12)</f>
        <v>12041882</v>
      </c>
      <c r="O13" s="20"/>
      <c r="P13" s="25"/>
    </row>
    <row r="14" spans="1:16" ht="9.75" customHeight="1">
      <c r="A14" s="96"/>
      <c r="B14" s="34"/>
      <c r="C14" s="86"/>
      <c r="D14" s="58"/>
      <c r="E14" s="58"/>
      <c r="F14" s="112"/>
      <c r="G14" s="44"/>
      <c r="H14" s="21"/>
      <c r="I14" s="57"/>
      <c r="J14" s="57"/>
      <c r="K14" s="145"/>
      <c r="L14" s="21"/>
      <c r="M14" s="21"/>
      <c r="N14" s="145"/>
      <c r="P14" s="25"/>
    </row>
    <row r="15" spans="2:10" ht="12.75">
      <c r="B15" s="119" t="s">
        <v>30</v>
      </c>
      <c r="C15" s="99"/>
      <c r="D15" s="42"/>
      <c r="E15" s="42"/>
      <c r="F15" s="43"/>
      <c r="G15" s="44"/>
      <c r="I15" s="41"/>
      <c r="J15" s="41"/>
    </row>
    <row r="16" spans="2:10" ht="12.75">
      <c r="B16" s="96" t="s">
        <v>106</v>
      </c>
      <c r="C16" s="99"/>
      <c r="D16" s="42"/>
      <c r="E16" s="42"/>
      <c r="F16" s="43"/>
      <c r="G16" s="44"/>
      <c r="I16" s="41"/>
      <c r="J16" s="41"/>
    </row>
    <row r="17" spans="2:10" ht="12.75">
      <c r="B17" s="96" t="s">
        <v>107</v>
      </c>
      <c r="C17" s="99"/>
      <c r="D17" s="42"/>
      <c r="E17" s="42"/>
      <c r="F17" s="43"/>
      <c r="G17" s="44"/>
      <c r="I17" s="41">
        <f>I13+1</f>
        <v>6</v>
      </c>
      <c r="J17" s="41"/>
    </row>
    <row r="18" spans="2:14" ht="12.75">
      <c r="B18" s="56" t="s">
        <v>31</v>
      </c>
      <c r="C18" s="86"/>
      <c r="D18" s="58"/>
      <c r="E18" s="58"/>
      <c r="F18" s="112"/>
      <c r="G18" s="44"/>
      <c r="H18" s="44"/>
      <c r="I18" s="41">
        <f>I17+1</f>
        <v>7</v>
      </c>
      <c r="J18" s="41"/>
      <c r="K18" s="25">
        <v>38761501</v>
      </c>
      <c r="N18" s="25">
        <v>29431431</v>
      </c>
    </row>
    <row r="19" spans="2:14" ht="12.75">
      <c r="B19" s="56" t="s">
        <v>32</v>
      </c>
      <c r="C19" s="86"/>
      <c r="D19" s="58"/>
      <c r="E19" s="58"/>
      <c r="F19" s="112"/>
      <c r="G19" s="44"/>
      <c r="H19" s="44"/>
      <c r="I19" s="41">
        <f>I18+1</f>
        <v>8</v>
      </c>
      <c r="J19" s="41"/>
      <c r="K19" s="25">
        <v>4438400</v>
      </c>
      <c r="N19" s="25">
        <v>4628760</v>
      </c>
    </row>
    <row r="20" spans="1:15" ht="12.75">
      <c r="A20" s="21"/>
      <c r="B20" s="20" t="s">
        <v>29</v>
      </c>
      <c r="C20" s="120"/>
      <c r="D20" s="121"/>
      <c r="E20" s="121"/>
      <c r="F20" s="48"/>
      <c r="G20" s="49"/>
      <c r="H20" s="49"/>
      <c r="I20" s="45">
        <f>I19+1</f>
        <v>9</v>
      </c>
      <c r="J20" s="45"/>
      <c r="K20" s="165">
        <v>10998485</v>
      </c>
      <c r="L20" s="20"/>
      <c r="M20" s="20"/>
      <c r="N20" s="165">
        <v>15228527</v>
      </c>
      <c r="O20" s="20"/>
    </row>
    <row r="21" spans="1:15" ht="12.75">
      <c r="A21" s="21"/>
      <c r="B21" s="115"/>
      <c r="C21" s="116"/>
      <c r="D21" s="122"/>
      <c r="E21" s="122"/>
      <c r="F21" s="118"/>
      <c r="G21" s="84"/>
      <c r="H21" s="84"/>
      <c r="I21" s="80">
        <f>I20+1</f>
        <v>10</v>
      </c>
      <c r="J21" s="80"/>
      <c r="K21" s="147">
        <f>SUM(K18:K20)</f>
        <v>54198386</v>
      </c>
      <c r="L21" s="20"/>
      <c r="M21" s="20"/>
      <c r="N21" s="147">
        <f>SUM(N18:N20)</f>
        <v>49288718</v>
      </c>
      <c r="O21" s="20"/>
    </row>
    <row r="22" spans="2:15" ht="16.5" customHeight="1">
      <c r="B22" s="123" t="s">
        <v>33</v>
      </c>
      <c r="C22" s="116"/>
      <c r="D22" s="117"/>
      <c r="E22" s="117"/>
      <c r="F22" s="83"/>
      <c r="G22" s="124"/>
      <c r="H22" s="85"/>
      <c r="I22" s="80">
        <f>I21+1</f>
        <v>11</v>
      </c>
      <c r="J22" s="80"/>
      <c r="K22" s="147">
        <f>K13-K21</f>
        <v>-39940118</v>
      </c>
      <c r="L22" s="20"/>
      <c r="M22" s="20"/>
      <c r="N22" s="147">
        <f>N13-N21</f>
        <v>-37246836</v>
      </c>
      <c r="O22" s="20"/>
    </row>
    <row r="23" spans="1:10" ht="9.75" customHeight="1">
      <c r="A23" s="56"/>
      <c r="B23" s="34"/>
      <c r="C23" s="86"/>
      <c r="D23" s="58"/>
      <c r="E23" s="58"/>
      <c r="F23" s="59"/>
      <c r="G23" s="58"/>
      <c r="I23" s="41"/>
      <c r="J23" s="41"/>
    </row>
    <row r="24" spans="2:10" ht="12.75">
      <c r="B24" s="19" t="s">
        <v>34</v>
      </c>
      <c r="C24" s="86"/>
      <c r="D24" s="58"/>
      <c r="E24" s="58"/>
      <c r="F24" s="59"/>
      <c r="G24" s="58"/>
      <c r="H24" s="44"/>
      <c r="I24" s="41"/>
      <c r="J24" s="41"/>
    </row>
    <row r="25" spans="2:14" ht="12.75">
      <c r="B25" s="56" t="s">
        <v>35</v>
      </c>
      <c r="C25" s="86"/>
      <c r="D25" s="58"/>
      <c r="E25" s="58"/>
      <c r="F25" s="112"/>
      <c r="G25" s="58"/>
      <c r="H25" s="44"/>
      <c r="I25" s="41">
        <f>I22+1</f>
        <v>12</v>
      </c>
      <c r="J25" s="41"/>
      <c r="K25" s="25">
        <v>54757189</v>
      </c>
      <c r="N25" s="25">
        <v>49031325</v>
      </c>
    </row>
    <row r="26" spans="1:15" ht="12.75">
      <c r="A26" s="21"/>
      <c r="B26" s="56" t="s">
        <v>29</v>
      </c>
      <c r="C26" s="86"/>
      <c r="D26" s="58"/>
      <c r="E26" s="58"/>
      <c r="F26" s="112"/>
      <c r="G26" s="58"/>
      <c r="H26" s="44"/>
      <c r="I26" s="41">
        <f>I25+1</f>
        <v>13</v>
      </c>
      <c r="J26" s="41"/>
      <c r="K26" s="25">
        <v>620889</v>
      </c>
      <c r="M26" s="20"/>
      <c r="N26" s="25">
        <v>486662</v>
      </c>
      <c r="O26" s="20"/>
    </row>
    <row r="27" spans="1:15" ht="12.75">
      <c r="A27" s="21"/>
      <c r="B27" s="115"/>
      <c r="C27" s="116"/>
      <c r="D27" s="117"/>
      <c r="E27" s="117"/>
      <c r="F27" s="83"/>
      <c r="G27" s="117"/>
      <c r="H27" s="84"/>
      <c r="I27" s="80">
        <f>I26+1</f>
        <v>14</v>
      </c>
      <c r="J27" s="80"/>
      <c r="K27" s="147">
        <f>SUM(K25:K26)</f>
        <v>55378078</v>
      </c>
      <c r="L27" s="85"/>
      <c r="M27" s="85"/>
      <c r="N27" s="147">
        <f>SUM(N25:N26)</f>
        <v>49517987</v>
      </c>
      <c r="O27" s="20"/>
    </row>
    <row r="28" spans="1:15" ht="17.25" customHeight="1" thickBot="1">
      <c r="A28" s="21"/>
      <c r="B28" s="87" t="s">
        <v>36</v>
      </c>
      <c r="C28" s="89"/>
      <c r="D28" s="125"/>
      <c r="E28" s="125"/>
      <c r="F28" s="91"/>
      <c r="G28" s="125"/>
      <c r="H28" s="92"/>
      <c r="I28" s="88">
        <f>I27+1</f>
        <v>15</v>
      </c>
      <c r="J28" s="88"/>
      <c r="K28" s="166">
        <f>K22+K27</f>
        <v>15437960</v>
      </c>
      <c r="L28" s="32"/>
      <c r="M28" s="32"/>
      <c r="N28" s="166">
        <f>N22+N27</f>
        <v>12271151</v>
      </c>
      <c r="O28" s="134"/>
    </row>
    <row r="29" spans="1:15" ht="9.75" customHeight="1">
      <c r="A29" s="21"/>
      <c r="B29" s="19"/>
      <c r="C29" s="86"/>
      <c r="D29" s="68"/>
      <c r="E29" s="68"/>
      <c r="F29" s="59"/>
      <c r="G29" s="68"/>
      <c r="H29" s="44"/>
      <c r="I29" s="113"/>
      <c r="J29" s="113"/>
      <c r="K29" s="145"/>
      <c r="L29" s="21"/>
      <c r="M29" s="21"/>
      <c r="O29" s="21"/>
    </row>
    <row r="30" spans="1:15" ht="12.75">
      <c r="A30" s="21"/>
      <c r="B30" s="94" t="s">
        <v>112</v>
      </c>
      <c r="C30" s="86"/>
      <c r="D30" s="68"/>
      <c r="E30" s="68"/>
      <c r="F30" s="59"/>
      <c r="G30" s="68"/>
      <c r="H30" s="44"/>
      <c r="I30" s="113"/>
      <c r="J30" s="113"/>
      <c r="K30" s="145"/>
      <c r="L30" s="21"/>
      <c r="M30" s="21"/>
      <c r="O30" s="21"/>
    </row>
    <row r="31" spans="1:13" ht="9.75" customHeight="1">
      <c r="A31" s="21"/>
      <c r="B31" s="19"/>
      <c r="C31" s="86"/>
      <c r="D31" s="68"/>
      <c r="E31" s="68"/>
      <c r="F31" s="59"/>
      <c r="G31" s="68"/>
      <c r="H31" s="44"/>
      <c r="I31" s="113"/>
      <c r="J31" s="113"/>
      <c r="K31" s="145"/>
      <c r="L31" s="21"/>
      <c r="M31" s="21"/>
    </row>
    <row r="32" spans="1:13" ht="9.75" customHeight="1">
      <c r="A32" s="21"/>
      <c r="B32" s="19"/>
      <c r="C32" s="86"/>
      <c r="D32" s="68"/>
      <c r="E32" s="68"/>
      <c r="F32" s="59"/>
      <c r="G32" s="68"/>
      <c r="H32" s="44"/>
      <c r="I32" s="113"/>
      <c r="J32" s="113"/>
      <c r="K32" s="145"/>
      <c r="L32" s="21"/>
      <c r="M32" s="21"/>
    </row>
    <row r="33" spans="2:14" ht="12.75">
      <c r="B33" s="233" t="s">
        <v>37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2:14" ht="12.75">
      <c r="B34" s="228" t="s">
        <v>80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</row>
    <row r="35" spans="2:7" ht="9.75" customHeight="1">
      <c r="B35" s="24"/>
      <c r="C35" s="99"/>
      <c r="D35" s="42"/>
      <c r="E35" s="42"/>
      <c r="F35" s="106"/>
      <c r="G35" s="44"/>
    </row>
    <row r="36" spans="1:15" ht="13.5" thickBot="1">
      <c r="A36" s="21"/>
      <c r="B36" s="108"/>
      <c r="C36" s="89"/>
      <c r="D36" s="90"/>
      <c r="E36" s="90"/>
      <c r="F36" s="109"/>
      <c r="G36" s="32"/>
      <c r="H36" s="32"/>
      <c r="I36" s="149"/>
      <c r="J36" s="149"/>
      <c r="K36" s="144" t="s">
        <v>78</v>
      </c>
      <c r="L36" s="33"/>
      <c r="M36" s="33"/>
      <c r="N36" s="144" t="s">
        <v>79</v>
      </c>
      <c r="O36" s="32"/>
    </row>
    <row r="37" spans="3:8" ht="9.75" customHeight="1">
      <c r="C37" s="34"/>
      <c r="D37" s="58"/>
      <c r="E37" s="58"/>
      <c r="G37" s="128"/>
      <c r="H37" s="128"/>
    </row>
    <row r="38" spans="2:15" ht="12.75">
      <c r="B38" s="62" t="s">
        <v>38</v>
      </c>
      <c r="C38" s="126"/>
      <c r="D38" s="47"/>
      <c r="E38" s="47"/>
      <c r="F38" s="20"/>
      <c r="G38" s="130"/>
      <c r="H38" s="130"/>
      <c r="I38" s="45">
        <f>I28+1</f>
        <v>16</v>
      </c>
      <c r="J38" s="45"/>
      <c r="K38" s="165">
        <v>954545</v>
      </c>
      <c r="L38" s="20"/>
      <c r="M38" s="20"/>
      <c r="N38" s="165">
        <v>765015</v>
      </c>
      <c r="O38" s="20"/>
    </row>
    <row r="39" spans="2:13" ht="9.75" customHeight="1">
      <c r="B39" s="56"/>
      <c r="C39" s="34"/>
      <c r="D39" s="58"/>
      <c r="E39" s="58"/>
      <c r="F39" s="21"/>
      <c r="G39" s="128"/>
      <c r="H39" s="128"/>
      <c r="I39" s="57"/>
      <c r="J39" s="57"/>
      <c r="K39" s="145"/>
      <c r="L39" s="21"/>
      <c r="M39" s="21"/>
    </row>
    <row r="40" spans="2:13" ht="12.75">
      <c r="B40" s="56" t="s">
        <v>39</v>
      </c>
      <c r="C40" s="34"/>
      <c r="D40" s="58"/>
      <c r="E40" s="58"/>
      <c r="F40" s="21"/>
      <c r="G40" s="128"/>
      <c r="H40" s="128"/>
      <c r="I40" s="57"/>
      <c r="J40" s="57"/>
      <c r="K40" s="145"/>
      <c r="L40" s="21"/>
      <c r="M40" s="21"/>
    </row>
    <row r="41" spans="2:14" ht="12.75">
      <c r="B41" s="127" t="s">
        <v>83</v>
      </c>
      <c r="C41" s="34"/>
      <c r="D41" s="58"/>
      <c r="E41" s="58"/>
      <c r="F41" s="21"/>
      <c r="G41" s="128"/>
      <c r="H41" s="128"/>
      <c r="I41" s="57">
        <f>I38+1</f>
        <v>17</v>
      </c>
      <c r="J41" s="57"/>
      <c r="K41" s="145">
        <v>88652</v>
      </c>
      <c r="L41" s="21"/>
      <c r="M41" s="21"/>
      <c r="N41" s="25">
        <v>88652</v>
      </c>
    </row>
    <row r="42" spans="2:13" ht="12.75">
      <c r="B42" s="127" t="s">
        <v>40</v>
      </c>
      <c r="C42" s="34"/>
      <c r="D42" s="58"/>
      <c r="E42" s="58"/>
      <c r="F42" s="21"/>
      <c r="G42" s="128"/>
      <c r="H42" s="128"/>
      <c r="I42" s="57">
        <f aca="true" t="shared" si="0" ref="I42:I50">I41+1</f>
        <v>18</v>
      </c>
      <c r="J42" s="57"/>
      <c r="K42" s="145"/>
      <c r="L42" s="21"/>
      <c r="M42" s="21"/>
    </row>
    <row r="43" spans="2:13" ht="12.75">
      <c r="B43" s="127" t="s">
        <v>40</v>
      </c>
      <c r="C43" s="34"/>
      <c r="D43" s="58"/>
      <c r="E43" s="58"/>
      <c r="F43" s="21"/>
      <c r="G43" s="128"/>
      <c r="H43" s="128"/>
      <c r="I43" s="57">
        <f t="shared" si="0"/>
        <v>19</v>
      </c>
      <c r="J43" s="57"/>
      <c r="K43" s="145"/>
      <c r="L43" s="21"/>
      <c r="M43" s="21"/>
    </row>
    <row r="44" spans="2:13" ht="12.75">
      <c r="B44" s="127" t="s">
        <v>40</v>
      </c>
      <c r="C44" s="34"/>
      <c r="D44" s="58"/>
      <c r="E44" s="58"/>
      <c r="F44" s="21"/>
      <c r="G44" s="128"/>
      <c r="H44" s="128"/>
      <c r="I44" s="57">
        <f t="shared" si="0"/>
        <v>20</v>
      </c>
      <c r="J44" s="57"/>
      <c r="K44" s="145"/>
      <c r="L44" s="21"/>
      <c r="M44" s="21"/>
    </row>
    <row r="45" spans="2:13" ht="12.75">
      <c r="B45" s="127" t="s">
        <v>40</v>
      </c>
      <c r="C45" s="34"/>
      <c r="D45" s="58"/>
      <c r="E45" s="58"/>
      <c r="F45" s="21"/>
      <c r="G45" s="128"/>
      <c r="H45" s="128"/>
      <c r="I45" s="57">
        <f t="shared" si="0"/>
        <v>21</v>
      </c>
      <c r="J45" s="57"/>
      <c r="K45" s="145"/>
      <c r="L45" s="21"/>
      <c r="M45" s="21"/>
    </row>
    <row r="46" spans="2:13" ht="12.75">
      <c r="B46" s="127" t="s">
        <v>40</v>
      </c>
      <c r="C46" s="34"/>
      <c r="D46" s="58"/>
      <c r="E46" s="58"/>
      <c r="F46" s="21"/>
      <c r="G46" s="128"/>
      <c r="H46" s="128"/>
      <c r="I46" s="57">
        <f t="shared" si="0"/>
        <v>22</v>
      </c>
      <c r="J46" s="57"/>
      <c r="K46" s="145"/>
      <c r="L46" s="21"/>
      <c r="M46" s="21"/>
    </row>
    <row r="47" spans="2:24" ht="12.75">
      <c r="B47" s="127" t="s">
        <v>40</v>
      </c>
      <c r="C47" s="34"/>
      <c r="D47" s="58"/>
      <c r="E47" s="58"/>
      <c r="F47" s="21"/>
      <c r="G47" s="128"/>
      <c r="H47" s="128"/>
      <c r="I47" s="57">
        <f t="shared" si="0"/>
        <v>23</v>
      </c>
      <c r="J47" s="57"/>
      <c r="K47" s="145"/>
      <c r="L47" s="21"/>
      <c r="M47" s="21"/>
      <c r="N47" s="145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2:24" ht="12.75">
      <c r="B48" s="127" t="s">
        <v>40</v>
      </c>
      <c r="C48" s="34"/>
      <c r="D48" s="58"/>
      <c r="E48" s="58"/>
      <c r="F48" s="21"/>
      <c r="G48" s="128"/>
      <c r="H48" s="128"/>
      <c r="I48" s="57">
        <f t="shared" si="0"/>
        <v>24</v>
      </c>
      <c r="J48" s="57"/>
      <c r="K48" s="145"/>
      <c r="L48" s="21"/>
      <c r="M48" s="21"/>
      <c r="N48" s="145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2:24" ht="12.75">
      <c r="B49" s="129" t="s">
        <v>40</v>
      </c>
      <c r="C49" s="126"/>
      <c r="D49" s="47"/>
      <c r="E49" s="47"/>
      <c r="F49" s="20"/>
      <c r="G49" s="130"/>
      <c r="H49" s="130"/>
      <c r="I49" s="45">
        <f t="shared" si="0"/>
        <v>25</v>
      </c>
      <c r="J49" s="45"/>
      <c r="K49" s="165"/>
      <c r="L49" s="20"/>
      <c r="M49" s="20"/>
      <c r="N49" s="165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2:15" ht="12.75">
      <c r="B50" s="129"/>
      <c r="C50" s="126"/>
      <c r="D50" s="47"/>
      <c r="E50" s="47"/>
      <c r="F50" s="20"/>
      <c r="G50" s="130"/>
      <c r="H50" s="130"/>
      <c r="I50" s="45">
        <f t="shared" si="0"/>
        <v>26</v>
      </c>
      <c r="J50" s="45"/>
      <c r="K50" s="165">
        <f>SUM(K41:K49)</f>
        <v>88652</v>
      </c>
      <c r="L50" s="20"/>
      <c r="M50" s="20"/>
      <c r="N50" s="165">
        <f>SUM(N41:N49)</f>
        <v>88652</v>
      </c>
      <c r="O50" s="85"/>
    </row>
    <row r="51" spans="2:13" ht="9.75" customHeight="1">
      <c r="B51" s="127"/>
      <c r="C51" s="34"/>
      <c r="D51" s="58"/>
      <c r="E51" s="58"/>
      <c r="F51" s="21"/>
      <c r="G51" s="128"/>
      <c r="H51" s="128"/>
      <c r="I51" s="57"/>
      <c r="J51" s="57"/>
      <c r="K51" s="145"/>
      <c r="L51" s="21"/>
      <c r="M51" s="21"/>
    </row>
    <row r="52" spans="2:14" ht="12.75">
      <c r="B52" s="56" t="s">
        <v>41</v>
      </c>
      <c r="C52" s="34"/>
      <c r="D52" s="58"/>
      <c r="E52" s="58"/>
      <c r="F52" s="21"/>
      <c r="G52" s="128"/>
      <c r="H52" s="128"/>
      <c r="I52" s="57">
        <f>I50+1</f>
        <v>27</v>
      </c>
      <c r="J52" s="57"/>
      <c r="L52" s="21"/>
      <c r="M52" s="21"/>
      <c r="N52" s="145"/>
    </row>
    <row r="53" spans="2:14" ht="12.75">
      <c r="B53" s="127" t="s">
        <v>42</v>
      </c>
      <c r="C53" s="34"/>
      <c r="D53" s="58"/>
      <c r="E53" s="58"/>
      <c r="F53" s="21"/>
      <c r="G53" s="128"/>
      <c r="H53" s="128"/>
      <c r="I53" s="57">
        <f aca="true" t="shared" si="1" ref="I53:I58">I52+1</f>
        <v>28</v>
      </c>
      <c r="J53" s="57"/>
      <c r="K53" s="145">
        <v>1382938</v>
      </c>
      <c r="L53" s="21"/>
      <c r="M53" s="21"/>
      <c r="N53" s="145">
        <v>1642454</v>
      </c>
    </row>
    <row r="54" spans="2:15" ht="12.75">
      <c r="B54" s="56" t="s">
        <v>85</v>
      </c>
      <c r="C54" s="34"/>
      <c r="D54" s="58"/>
      <c r="E54" s="58"/>
      <c r="F54" s="21"/>
      <c r="G54" s="128"/>
      <c r="H54" s="128"/>
      <c r="I54" s="57">
        <f t="shared" si="1"/>
        <v>29</v>
      </c>
      <c r="J54" s="131" t="s">
        <v>12</v>
      </c>
      <c r="K54" s="145">
        <v>5373581</v>
      </c>
      <c r="L54" s="21" t="s">
        <v>13</v>
      </c>
      <c r="M54" s="21" t="s">
        <v>12</v>
      </c>
      <c r="N54" s="145">
        <v>6086795</v>
      </c>
      <c r="O54" s="21" t="s">
        <v>13</v>
      </c>
    </row>
    <row r="55" spans="2:14" ht="12.75">
      <c r="B55" s="56" t="s">
        <v>43</v>
      </c>
      <c r="C55" s="21"/>
      <c r="D55" s="21"/>
      <c r="E55" s="21"/>
      <c r="F55" s="21"/>
      <c r="G55" s="128"/>
      <c r="H55" s="128"/>
      <c r="I55" s="57">
        <f t="shared" si="1"/>
        <v>30</v>
      </c>
      <c r="J55" s="57"/>
      <c r="K55" s="145">
        <v>-3421993</v>
      </c>
      <c r="L55" s="21"/>
      <c r="M55" s="21"/>
      <c r="N55" s="145">
        <v>-8401464</v>
      </c>
    </row>
    <row r="56" spans="2:15" ht="12.75">
      <c r="B56" s="56" t="s">
        <v>86</v>
      </c>
      <c r="C56" s="21"/>
      <c r="D56" s="21"/>
      <c r="E56" s="21"/>
      <c r="F56" s="21"/>
      <c r="G56" s="128"/>
      <c r="H56" s="128"/>
      <c r="I56" s="57">
        <f t="shared" si="1"/>
        <v>31</v>
      </c>
      <c r="J56" s="57"/>
      <c r="K56" s="145">
        <v>21807399</v>
      </c>
      <c r="L56" s="21"/>
      <c r="M56" s="21"/>
      <c r="N56" s="25">
        <v>24263289</v>
      </c>
      <c r="O56" s="21"/>
    </row>
    <row r="57" spans="2:15" ht="12.75">
      <c r="B57" s="56" t="s">
        <v>87</v>
      </c>
      <c r="C57" s="21"/>
      <c r="D57" s="21"/>
      <c r="E57" s="21"/>
      <c r="F57" s="21"/>
      <c r="G57" s="128"/>
      <c r="H57" s="128"/>
      <c r="I57" s="57">
        <f t="shared" si="1"/>
        <v>32</v>
      </c>
      <c r="J57" s="57"/>
      <c r="K57" s="145"/>
      <c r="L57" s="21"/>
      <c r="M57" s="21"/>
      <c r="O57" s="20"/>
    </row>
    <row r="58" spans="2:15" ht="15" customHeight="1" thickBot="1">
      <c r="B58" s="134"/>
      <c r="C58" s="134"/>
      <c r="D58" s="134"/>
      <c r="E58" s="134"/>
      <c r="F58" s="134"/>
      <c r="G58" s="142"/>
      <c r="H58" s="142"/>
      <c r="I58" s="132">
        <f t="shared" si="1"/>
        <v>33</v>
      </c>
      <c r="J58" s="132"/>
      <c r="K58" s="148">
        <f>K38+K50+K52+K53+K55+K56+K57-K54</f>
        <v>15437960</v>
      </c>
      <c r="L58" s="134"/>
      <c r="M58" s="134"/>
      <c r="N58" s="148">
        <f>N38+N50+N52+N53+N55+N56+N57-N54</f>
        <v>12271151</v>
      </c>
      <c r="O58" s="134"/>
    </row>
    <row r="59" spans="2:15" ht="9.75" customHeight="1">
      <c r="B59" s="135"/>
      <c r="O59" s="21"/>
    </row>
    <row r="60" ht="12.75">
      <c r="B60" s="135" t="s">
        <v>44</v>
      </c>
    </row>
    <row r="69" ht="12.75" customHeight="1"/>
  </sheetData>
  <sheetProtection/>
  <mergeCells count="4">
    <mergeCell ref="B3:N3"/>
    <mergeCell ref="B4:N4"/>
    <mergeCell ref="B33:N33"/>
    <mergeCell ref="B34:N34"/>
  </mergeCells>
  <printOptions/>
  <pageMargins left="0.3937007874015748" right="0.3937007874015748" top="0.5905511811023623" bottom="0.3937007874015748" header="0.5905511811023623" footer="0.3937007874015748"/>
  <pageSetup horizontalDpi="600" verticalDpi="600" orientation="portrait" r:id="rId1"/>
  <headerFooter alignWithMargins="0">
    <oddHeader>&amp;LOrganisme:______________________________</oddHeader>
    <oddFooter>&amp;LS76&amp;R3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89"/>
  <sheetViews>
    <sheetView zoomScalePageLayoutView="0" workbookViewId="0" topLeftCell="A22">
      <selection activeCell="B58" sqref="B58"/>
    </sheetView>
  </sheetViews>
  <sheetFormatPr defaultColWidth="11.421875" defaultRowHeight="12.75"/>
  <cols>
    <col min="1" max="1" width="3.00390625" style="24" customWidth="1"/>
    <col min="2" max="2" width="2.7109375" style="24" customWidth="1"/>
    <col min="3" max="3" width="17.421875" style="24" customWidth="1"/>
    <col min="4" max="4" width="15.7109375" style="24" customWidth="1"/>
    <col min="5" max="5" width="2.7109375" style="24" customWidth="1"/>
    <col min="6" max="6" width="11.7109375" style="24" customWidth="1"/>
    <col min="7" max="7" width="2.57421875" style="24" customWidth="1"/>
    <col min="8" max="8" width="11.7109375" style="174" customWidth="1"/>
    <col min="9" max="9" width="1.8515625" style="24" customWidth="1"/>
    <col min="10" max="10" width="11.7109375" style="174" customWidth="1"/>
    <col min="11" max="11" width="1.8515625" style="24" customWidth="1"/>
    <col min="12" max="12" width="11.7109375" style="174" customWidth="1"/>
    <col min="13" max="16384" width="11.421875" style="24" customWidth="1"/>
  </cols>
  <sheetData>
    <row r="2" spans="2:12" ht="12.75" customHeight="1">
      <c r="B2" s="237" t="s">
        <v>90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2:12" ht="12.75" customHeight="1">
      <c r="B3" s="237" t="s">
        <v>80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8:12" ht="12">
      <c r="H4" s="24"/>
      <c r="J4" s="24"/>
      <c r="L4" s="24"/>
    </row>
    <row r="5" spans="2:12" ht="12.75" thickBot="1">
      <c r="B5" s="108"/>
      <c r="C5" s="108"/>
      <c r="D5" s="108"/>
      <c r="E5" s="108"/>
      <c r="F5" s="108"/>
      <c r="G5" s="108"/>
      <c r="H5" s="108"/>
      <c r="I5" s="108"/>
      <c r="J5" s="181" t="s">
        <v>78</v>
      </c>
      <c r="K5" s="201"/>
      <c r="L5" s="181"/>
    </row>
    <row r="6" spans="8:12" ht="12">
      <c r="H6" s="24"/>
      <c r="J6" s="24"/>
      <c r="L6" s="24"/>
    </row>
    <row r="7" spans="2:12" ht="13.5" customHeight="1" thickBot="1">
      <c r="B7" s="240" t="s">
        <v>91</v>
      </c>
      <c r="C7" s="240"/>
      <c r="D7" s="240"/>
      <c r="E7" s="240"/>
      <c r="F7" s="240"/>
      <c r="G7" s="240"/>
      <c r="H7" s="240"/>
      <c r="I7" s="88">
        <f>1</f>
        <v>1</v>
      </c>
      <c r="J7" s="188">
        <v>31590450</v>
      </c>
      <c r="K7" s="34"/>
      <c r="L7" s="188"/>
    </row>
    <row r="8" spans="2:12" ht="13.5" customHeight="1" thickBot="1">
      <c r="B8" s="241" t="s">
        <v>92</v>
      </c>
      <c r="C8" s="241"/>
      <c r="D8" s="241"/>
      <c r="E8" s="241"/>
      <c r="F8" s="241"/>
      <c r="G8" s="241"/>
      <c r="H8" s="241"/>
      <c r="I8" s="202">
        <f>I7+1</f>
        <v>2</v>
      </c>
      <c r="J8" s="203"/>
      <c r="K8" s="204"/>
      <c r="L8" s="203"/>
    </row>
    <row r="9" spans="8:12" ht="12">
      <c r="H9" s="24"/>
      <c r="J9" s="24"/>
      <c r="L9" s="24"/>
    </row>
    <row r="10" spans="2:12" ht="12.75" customHeight="1">
      <c r="B10" s="242" t="s">
        <v>93</v>
      </c>
      <c r="C10" s="242"/>
      <c r="D10" s="242"/>
      <c r="E10" s="242"/>
      <c r="F10" s="242"/>
      <c r="G10" s="242"/>
      <c r="H10" s="242"/>
      <c r="J10" s="24"/>
      <c r="L10" s="24"/>
    </row>
    <row r="11" spans="8:12" ht="12">
      <c r="H11" s="24"/>
      <c r="J11" s="24"/>
      <c r="L11" s="24"/>
    </row>
    <row r="12" spans="2:12" ht="12.75" customHeight="1">
      <c r="B12" s="234" t="s">
        <v>94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3" spans="2:12" ht="12.75" customHeight="1">
      <c r="B13" s="237" t="s">
        <v>80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</row>
    <row r="14" spans="8:12" ht="8.25" customHeight="1">
      <c r="H14" s="24"/>
      <c r="J14" s="24"/>
      <c r="L14" s="24"/>
    </row>
    <row r="15" spans="2:12" ht="12.75" thickBot="1">
      <c r="B15" s="108"/>
      <c r="C15" s="108"/>
      <c r="D15" s="108"/>
      <c r="E15" s="108"/>
      <c r="F15" s="108"/>
      <c r="G15" s="108"/>
      <c r="H15" s="108"/>
      <c r="I15" s="108"/>
      <c r="J15" s="181" t="s">
        <v>78</v>
      </c>
      <c r="K15" s="108"/>
      <c r="L15" s="181" t="s">
        <v>79</v>
      </c>
    </row>
    <row r="16" spans="5:12" ht="12">
      <c r="E16" s="189"/>
      <c r="H16" s="24"/>
      <c r="J16" s="24"/>
      <c r="L16" s="24"/>
    </row>
    <row r="17" spans="2:12" ht="12.75" customHeight="1">
      <c r="B17" s="239" t="s">
        <v>95</v>
      </c>
      <c r="C17" s="239"/>
      <c r="D17" s="239"/>
      <c r="E17" s="239"/>
      <c r="F17" s="239"/>
      <c r="G17" s="239"/>
      <c r="H17" s="239"/>
      <c r="J17" s="24"/>
      <c r="L17" s="24"/>
    </row>
    <row r="18" spans="3:12" ht="12.75" customHeight="1">
      <c r="C18" s="205" t="s">
        <v>96</v>
      </c>
      <c r="D18" s="205"/>
      <c r="E18" s="205"/>
      <c r="F18" s="205"/>
      <c r="G18" s="205"/>
      <c r="H18" s="205"/>
      <c r="I18" s="41">
        <f>I8+1</f>
        <v>3</v>
      </c>
      <c r="J18" s="188">
        <v>175678</v>
      </c>
      <c r="L18" s="188">
        <v>154560</v>
      </c>
    </row>
    <row r="19" spans="3:12" ht="12">
      <c r="C19" s="205" t="s">
        <v>97</v>
      </c>
      <c r="D19" s="205"/>
      <c r="E19" s="205"/>
      <c r="F19" s="205"/>
      <c r="G19" s="205"/>
      <c r="H19" s="205"/>
      <c r="I19" s="41">
        <f>I18+1</f>
        <v>4</v>
      </c>
      <c r="J19" s="188">
        <v>1254023</v>
      </c>
      <c r="L19" s="188">
        <v>1416237</v>
      </c>
    </row>
    <row r="20" spans="3:12" ht="12">
      <c r="C20" s="205" t="s">
        <v>108</v>
      </c>
      <c r="D20" s="205"/>
      <c r="E20" s="205"/>
      <c r="F20" s="205"/>
      <c r="G20" s="205"/>
      <c r="H20" s="205"/>
      <c r="I20" s="41">
        <f>I19+1</f>
        <v>5</v>
      </c>
      <c r="J20" s="188">
        <v>18738450</v>
      </c>
      <c r="L20" s="188">
        <v>14840327</v>
      </c>
    </row>
    <row r="21" spans="3:9" ht="12">
      <c r="C21" s="205" t="s">
        <v>109</v>
      </c>
      <c r="D21" s="205"/>
      <c r="E21" s="205"/>
      <c r="F21" s="205"/>
      <c r="G21" s="205"/>
      <c r="H21" s="205"/>
      <c r="I21" s="41">
        <f>I20+1</f>
        <v>6</v>
      </c>
    </row>
    <row r="22" spans="2:12" ht="12.75" customHeight="1">
      <c r="B22" s="205" t="s">
        <v>98</v>
      </c>
      <c r="C22" s="205"/>
      <c r="D22" s="205"/>
      <c r="E22" s="205"/>
      <c r="F22" s="205"/>
      <c r="G22" s="205"/>
      <c r="H22" s="205"/>
      <c r="I22" s="41"/>
      <c r="J22" s="188"/>
      <c r="L22" s="188"/>
    </row>
    <row r="23" spans="3:12" ht="13.5">
      <c r="C23" s="175" t="s">
        <v>103</v>
      </c>
      <c r="D23" s="175"/>
      <c r="E23" s="175"/>
      <c r="F23" s="175"/>
      <c r="G23" s="175"/>
      <c r="H23" s="175"/>
      <c r="I23" s="41">
        <f>I21+1</f>
        <v>7</v>
      </c>
      <c r="J23" s="188">
        <v>17850904</v>
      </c>
      <c r="L23" s="188">
        <v>12746830</v>
      </c>
    </row>
    <row r="24" spans="3:12" ht="12">
      <c r="C24" s="175" t="s">
        <v>29</v>
      </c>
      <c r="D24" s="175"/>
      <c r="E24" s="175"/>
      <c r="F24" s="175"/>
      <c r="G24" s="175"/>
      <c r="H24" s="175"/>
      <c r="I24" s="41">
        <f>I23+1</f>
        <v>8</v>
      </c>
      <c r="J24" s="188">
        <v>567980</v>
      </c>
      <c r="L24" s="188"/>
    </row>
    <row r="25" spans="2:12" ht="12.75" customHeight="1">
      <c r="B25" s="175" t="s">
        <v>99</v>
      </c>
      <c r="C25" s="175"/>
      <c r="D25" s="175"/>
      <c r="E25" s="175"/>
      <c r="F25" s="175"/>
      <c r="G25" s="175"/>
      <c r="H25" s="175"/>
      <c r="I25" s="41"/>
      <c r="J25" s="188"/>
      <c r="L25" s="188"/>
    </row>
    <row r="26" spans="2:12" ht="12.75" customHeight="1">
      <c r="B26" s="179" t="s">
        <v>100</v>
      </c>
      <c r="C26" s="179"/>
      <c r="D26" s="179"/>
      <c r="E26" s="179"/>
      <c r="F26" s="179"/>
      <c r="G26" s="179"/>
      <c r="H26" s="179"/>
      <c r="I26" s="45">
        <f>I24+1</f>
        <v>9</v>
      </c>
      <c r="J26" s="188">
        <v>174466</v>
      </c>
      <c r="K26" s="34"/>
      <c r="L26" s="188">
        <v>273477</v>
      </c>
    </row>
    <row r="27" spans="2:12" ht="12.75" thickBot="1">
      <c r="B27" s="196"/>
      <c r="C27" s="196"/>
      <c r="D27" s="196"/>
      <c r="E27" s="198"/>
      <c r="F27" s="196"/>
      <c r="G27" s="196"/>
      <c r="H27" s="196"/>
      <c r="I27" s="132">
        <f>I26+1</f>
        <v>10</v>
      </c>
      <c r="J27" s="199">
        <f>SUM(J18:J26)</f>
        <v>38761501</v>
      </c>
      <c r="K27" s="196"/>
      <c r="L27" s="199">
        <f>SUM(L18:L26)</f>
        <v>29431431</v>
      </c>
    </row>
    <row r="28" spans="2:12" ht="12.75" customHeight="1">
      <c r="B28" s="206" t="s">
        <v>101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</row>
    <row r="29" spans="5:12" ht="12">
      <c r="E29" s="189"/>
      <c r="H29" s="24"/>
      <c r="J29" s="24"/>
      <c r="L29" s="24"/>
    </row>
    <row r="30" spans="2:12" ht="12.75" customHeight="1">
      <c r="B30" s="207" t="s">
        <v>102</v>
      </c>
      <c r="C30" s="207"/>
      <c r="D30" s="207"/>
      <c r="E30" s="189"/>
      <c r="H30" s="24"/>
      <c r="J30" s="24"/>
      <c r="L30" s="24"/>
    </row>
    <row r="32" spans="2:12" ht="12" customHeight="1">
      <c r="B32" s="238" t="s">
        <v>45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</row>
    <row r="33" spans="2:12" ht="12">
      <c r="B33" s="237" t="s">
        <v>77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</row>
    <row r="34" spans="3:11" ht="7.5" customHeight="1">
      <c r="C34" s="176"/>
      <c r="D34" s="176"/>
      <c r="E34" s="176"/>
      <c r="F34" s="176"/>
      <c r="G34" s="176"/>
      <c r="H34" s="177"/>
      <c r="I34" s="176"/>
      <c r="J34" s="177"/>
      <c r="K34" s="176"/>
    </row>
    <row r="35" spans="4:12" ht="12">
      <c r="D35" s="176"/>
      <c r="E35" s="176"/>
      <c r="F35" s="176"/>
      <c r="G35" s="176"/>
      <c r="H35" s="235" t="s">
        <v>78</v>
      </c>
      <c r="I35" s="236"/>
      <c r="J35" s="236"/>
      <c r="K35" s="179"/>
      <c r="L35" s="180" t="s">
        <v>79</v>
      </c>
    </row>
    <row r="36" spans="2:12" ht="12.75" thickBot="1">
      <c r="B36" s="108"/>
      <c r="C36" s="181"/>
      <c r="D36" s="181"/>
      <c r="E36" s="181"/>
      <c r="F36" s="181"/>
      <c r="G36" s="181"/>
      <c r="H36" s="182" t="s">
        <v>4</v>
      </c>
      <c r="I36" s="183"/>
      <c r="J36" s="182" t="s">
        <v>5</v>
      </c>
      <c r="K36" s="181"/>
      <c r="L36" s="184" t="s">
        <v>5</v>
      </c>
    </row>
    <row r="37" spans="2:12" ht="12">
      <c r="B37" s="34"/>
      <c r="C37" s="176"/>
      <c r="D37" s="176"/>
      <c r="E37" s="176"/>
      <c r="F37" s="176"/>
      <c r="G37" s="176"/>
      <c r="H37" s="177"/>
      <c r="I37" s="185"/>
      <c r="J37" s="177"/>
      <c r="K37" s="176"/>
      <c r="L37" s="186"/>
    </row>
    <row r="38" spans="2:11" ht="12">
      <c r="B38" s="187" t="s">
        <v>7</v>
      </c>
      <c r="C38" s="175"/>
      <c r="D38" s="175"/>
      <c r="E38" s="175"/>
      <c r="F38" s="175"/>
      <c r="G38" s="175"/>
      <c r="H38" s="188"/>
      <c r="I38" s="175"/>
      <c r="J38" s="188"/>
      <c r="K38" s="175"/>
    </row>
    <row r="39" spans="2:12" ht="12">
      <c r="B39" s="34" t="s">
        <v>46</v>
      </c>
      <c r="C39" s="175"/>
      <c r="D39" s="175"/>
      <c r="E39" s="41">
        <f>I27+1</f>
        <v>11</v>
      </c>
      <c r="F39" s="189"/>
      <c r="G39" s="189"/>
      <c r="H39" s="188">
        <v>32055685</v>
      </c>
      <c r="I39" s="189"/>
      <c r="J39" s="188">
        <v>32552903</v>
      </c>
      <c r="K39" s="175"/>
      <c r="L39" s="174">
        <v>29841142</v>
      </c>
    </row>
    <row r="40" spans="2:12" ht="12">
      <c r="B40" s="34" t="s">
        <v>47</v>
      </c>
      <c r="C40" s="175"/>
      <c r="D40" s="175"/>
      <c r="E40" s="41">
        <f aca="true" t="shared" si="0" ref="E40:E47">E39+1</f>
        <v>12</v>
      </c>
      <c r="F40" s="189"/>
      <c r="G40" s="189"/>
      <c r="H40" s="188">
        <v>1100000</v>
      </c>
      <c r="I40" s="189"/>
      <c r="J40" s="188">
        <v>1033118</v>
      </c>
      <c r="K40" s="175"/>
      <c r="L40" s="174">
        <v>705052</v>
      </c>
    </row>
    <row r="41" spans="2:11" ht="12">
      <c r="B41" s="34" t="s">
        <v>48</v>
      </c>
      <c r="C41" s="175"/>
      <c r="D41" s="175"/>
      <c r="E41" s="41">
        <f t="shared" si="0"/>
        <v>13</v>
      </c>
      <c r="F41" s="189"/>
      <c r="G41" s="189"/>
      <c r="H41" s="188"/>
      <c r="I41" s="189"/>
      <c r="J41" s="188"/>
      <c r="K41" s="175"/>
    </row>
    <row r="42" spans="2:12" ht="12">
      <c r="B42" s="34" t="s">
        <v>49</v>
      </c>
      <c r="C42" s="175"/>
      <c r="D42" s="175"/>
      <c r="E42" s="41">
        <f t="shared" si="0"/>
        <v>14</v>
      </c>
      <c r="F42" s="189"/>
      <c r="G42" s="189"/>
      <c r="H42" s="188">
        <v>713542</v>
      </c>
      <c r="I42" s="189"/>
      <c r="J42" s="188">
        <v>795676</v>
      </c>
      <c r="K42" s="175"/>
      <c r="L42" s="174">
        <v>1103679</v>
      </c>
    </row>
    <row r="43" spans="2:12" ht="12">
      <c r="B43" s="34" t="s">
        <v>50</v>
      </c>
      <c r="C43" s="175"/>
      <c r="D43" s="175"/>
      <c r="E43" s="41">
        <f t="shared" si="0"/>
        <v>15</v>
      </c>
      <c r="F43" s="189"/>
      <c r="G43" s="189"/>
      <c r="H43" s="188">
        <v>1272220</v>
      </c>
      <c r="I43" s="189"/>
      <c r="J43" s="188">
        <v>1554856</v>
      </c>
      <c r="K43" s="175"/>
      <c r="L43" s="174">
        <v>1295653</v>
      </c>
    </row>
    <row r="44" spans="2:11" ht="12">
      <c r="B44" s="34" t="s">
        <v>89</v>
      </c>
      <c r="C44" s="175"/>
      <c r="D44" s="175"/>
      <c r="E44" s="41"/>
      <c r="F44" s="189"/>
      <c r="G44" s="189"/>
      <c r="H44" s="188"/>
      <c r="I44" s="189"/>
      <c r="J44" s="188"/>
      <c r="K44" s="175"/>
    </row>
    <row r="45" spans="2:12" ht="12">
      <c r="B45" s="34" t="s">
        <v>110</v>
      </c>
      <c r="C45" s="175"/>
      <c r="D45" s="175"/>
      <c r="E45" s="41">
        <f>E43+1</f>
        <v>16</v>
      </c>
      <c r="F45" s="189"/>
      <c r="G45" s="189"/>
      <c r="H45" s="188">
        <v>1841600</v>
      </c>
      <c r="I45" s="189"/>
      <c r="J45" s="188">
        <v>2845450</v>
      </c>
      <c r="K45" s="175"/>
      <c r="L45" s="174">
        <v>2423348</v>
      </c>
    </row>
    <row r="46" spans="2:12" ht="12">
      <c r="B46" s="34" t="s">
        <v>29</v>
      </c>
      <c r="C46" s="175"/>
      <c r="D46" s="175"/>
      <c r="E46" s="45">
        <f>E45+1</f>
        <v>17</v>
      </c>
      <c r="F46" s="185"/>
      <c r="G46" s="185"/>
      <c r="H46" s="188">
        <v>362500</v>
      </c>
      <c r="I46" s="178"/>
      <c r="J46" s="188">
        <v>358925</v>
      </c>
      <c r="K46" s="175"/>
      <c r="L46" s="174">
        <v>470196</v>
      </c>
    </row>
    <row r="47" spans="2:12" ht="12.75" customHeight="1">
      <c r="B47" s="115"/>
      <c r="C47" s="190"/>
      <c r="D47" s="190"/>
      <c r="E47" s="80">
        <f t="shared" si="0"/>
        <v>18</v>
      </c>
      <c r="F47" s="191"/>
      <c r="G47" s="191"/>
      <c r="H47" s="192">
        <f>SUM(H39:H46)</f>
        <v>37345547</v>
      </c>
      <c r="I47" s="191"/>
      <c r="J47" s="192">
        <f>SUM(J39:J46)</f>
        <v>39140928</v>
      </c>
      <c r="K47" s="190"/>
      <c r="L47" s="192">
        <f>SUM(L39:L46)</f>
        <v>35839070</v>
      </c>
    </row>
    <row r="48" spans="2:12" ht="12.75" customHeight="1">
      <c r="B48" s="34"/>
      <c r="C48" s="179"/>
      <c r="D48" s="179"/>
      <c r="E48" s="57"/>
      <c r="F48" s="185"/>
      <c r="G48" s="185"/>
      <c r="H48" s="193"/>
      <c r="I48" s="185"/>
      <c r="J48" s="193"/>
      <c r="K48" s="179"/>
      <c r="L48" s="194"/>
    </row>
    <row r="49" spans="2:12" ht="12.75" customHeight="1">
      <c r="B49" s="195" t="s">
        <v>8</v>
      </c>
      <c r="C49" s="179"/>
      <c r="D49" s="179"/>
      <c r="E49" s="57"/>
      <c r="F49" s="185"/>
      <c r="G49" s="185"/>
      <c r="H49" s="193"/>
      <c r="I49" s="185"/>
      <c r="J49" s="193"/>
      <c r="K49" s="179"/>
      <c r="L49" s="194"/>
    </row>
    <row r="50" spans="2:12" ht="12.75" customHeight="1">
      <c r="B50" s="34" t="s">
        <v>46</v>
      </c>
      <c r="C50" s="179"/>
      <c r="D50" s="179"/>
      <c r="E50" s="57">
        <f>E47+1</f>
        <v>19</v>
      </c>
      <c r="F50" s="185"/>
      <c r="G50" s="185"/>
      <c r="H50" s="193">
        <v>250000</v>
      </c>
      <c r="I50" s="185"/>
      <c r="J50" s="193">
        <v>260535</v>
      </c>
      <c r="K50" s="179"/>
      <c r="L50" s="194">
        <v>517029</v>
      </c>
    </row>
    <row r="51" spans="2:12" ht="12.75" customHeight="1">
      <c r="B51" s="34" t="s">
        <v>48</v>
      </c>
      <c r="C51" s="179"/>
      <c r="D51" s="179"/>
      <c r="E51" s="57">
        <f>E50+1</f>
        <v>20</v>
      </c>
      <c r="F51" s="185"/>
      <c r="G51" s="185"/>
      <c r="H51" s="193"/>
      <c r="I51" s="185"/>
      <c r="J51" s="193"/>
      <c r="K51" s="179"/>
      <c r="L51" s="194"/>
    </row>
    <row r="52" spans="2:12" ht="12.75" customHeight="1">
      <c r="B52" s="34" t="s">
        <v>49</v>
      </c>
      <c r="C52" s="179"/>
      <c r="D52" s="179"/>
      <c r="E52" s="57">
        <f>E51+1</f>
        <v>21</v>
      </c>
      <c r="F52" s="185"/>
      <c r="G52" s="185"/>
      <c r="H52" s="193"/>
      <c r="I52" s="185"/>
      <c r="J52" s="193">
        <v>2017783</v>
      </c>
      <c r="K52" s="179"/>
      <c r="L52" s="194">
        <v>538076</v>
      </c>
    </row>
    <row r="53" spans="2:12" ht="12.75" customHeight="1">
      <c r="B53" s="34" t="s">
        <v>29</v>
      </c>
      <c r="C53" s="179"/>
      <c r="D53" s="179"/>
      <c r="E53" s="45">
        <f>E52+1</f>
        <v>22</v>
      </c>
      <c r="F53" s="185"/>
      <c r="G53" s="185"/>
      <c r="H53" s="193"/>
      <c r="I53" s="178"/>
      <c r="J53" s="193"/>
      <c r="K53" s="179"/>
      <c r="L53" s="194"/>
    </row>
    <row r="54" spans="2:12" ht="12.75" customHeight="1">
      <c r="B54" s="115"/>
      <c r="C54" s="190"/>
      <c r="D54" s="190"/>
      <c r="E54" s="80">
        <f>E53+1</f>
        <v>23</v>
      </c>
      <c r="F54" s="191"/>
      <c r="G54" s="191"/>
      <c r="H54" s="192">
        <f>SUM(H50:H53)</f>
        <v>250000</v>
      </c>
      <c r="I54" s="191"/>
      <c r="J54" s="192">
        <f>SUM(J50:J53)</f>
        <v>2278318</v>
      </c>
      <c r="K54" s="190"/>
      <c r="L54" s="192">
        <f>SUM(L50:L53)</f>
        <v>1055105</v>
      </c>
    </row>
    <row r="55" spans="2:12" ht="12.75" customHeight="1" thickBot="1">
      <c r="B55" s="196"/>
      <c r="C55" s="197"/>
      <c r="D55" s="197"/>
      <c r="E55" s="132">
        <f>E54+1</f>
        <v>24</v>
      </c>
      <c r="F55" s="198"/>
      <c r="G55" s="198"/>
      <c r="H55" s="199">
        <f>H47+H54</f>
        <v>37595547</v>
      </c>
      <c r="I55" s="198"/>
      <c r="J55" s="199">
        <f>J47+J54</f>
        <v>41419246</v>
      </c>
      <c r="K55" s="197"/>
      <c r="L55" s="199">
        <f>L47+L54</f>
        <v>36894175</v>
      </c>
    </row>
    <row r="56" spans="2:12" ht="12.75" customHeight="1">
      <c r="B56" s="34"/>
      <c r="C56" s="179"/>
      <c r="D56" s="179"/>
      <c r="E56" s="179"/>
      <c r="F56" s="179"/>
      <c r="G56" s="179"/>
      <c r="H56" s="193"/>
      <c r="I56" s="179"/>
      <c r="J56" s="193"/>
      <c r="K56" s="179"/>
      <c r="L56" s="194"/>
    </row>
    <row r="57" spans="2:12" ht="12.75" customHeight="1">
      <c r="B57" s="135" t="s">
        <v>113</v>
      </c>
      <c r="C57" s="179"/>
      <c r="D57" s="179"/>
      <c r="E57" s="179"/>
      <c r="F57" s="179"/>
      <c r="G57" s="179"/>
      <c r="H57" s="193"/>
      <c r="I57" s="179"/>
      <c r="J57" s="193"/>
      <c r="K57" s="179"/>
      <c r="L57" s="194"/>
    </row>
    <row r="65" spans="2:12" ht="12">
      <c r="B65" s="34"/>
      <c r="C65" s="34"/>
      <c r="D65" s="34"/>
      <c r="E65" s="34"/>
      <c r="F65" s="34"/>
      <c r="G65" s="34"/>
      <c r="H65" s="194"/>
      <c r="I65" s="34"/>
      <c r="J65" s="194"/>
      <c r="K65" s="34"/>
      <c r="L65" s="194"/>
    </row>
    <row r="85" ht="12.75" customHeight="1"/>
    <row r="86" ht="12.75" customHeight="1"/>
    <row r="89" ht="12">
      <c r="A89" s="34"/>
    </row>
    <row r="90" ht="12.75" customHeight="1"/>
  </sheetData>
  <sheetProtection/>
  <mergeCells count="11">
    <mergeCell ref="B2:L2"/>
    <mergeCell ref="B3:L3"/>
    <mergeCell ref="B7:H7"/>
    <mergeCell ref="B8:H8"/>
    <mergeCell ref="B10:H10"/>
    <mergeCell ref="B12:L12"/>
    <mergeCell ref="H35:J35"/>
    <mergeCell ref="B33:L33"/>
    <mergeCell ref="B32:L32"/>
    <mergeCell ref="B13:L13"/>
    <mergeCell ref="B17:H17"/>
  </mergeCells>
  <printOptions/>
  <pageMargins left="0.5905511811023623" right="0.3937007874015748" top="0.3937007874015748" bottom="0.31496062992125984" header="0.3937007874015748" footer="0.3937007874015748"/>
  <pageSetup horizontalDpi="600" verticalDpi="600" orientation="portrait" r:id="rId1"/>
  <headerFooter alignWithMargins="0">
    <oddHeader>&amp;LOrganisme:_____________________________</oddHeader>
    <oddFooter>&amp;LS77&amp;R4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43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.28125" style="1" customWidth="1"/>
    <col min="2" max="2" width="11.421875" style="1" customWidth="1"/>
    <col min="3" max="3" width="24.421875" style="1" customWidth="1"/>
    <col min="4" max="4" width="2.7109375" style="107" customWidth="1"/>
    <col min="5" max="5" width="18.140625" style="25" customWidth="1"/>
    <col min="6" max="6" width="1.7109375" style="1" customWidth="1"/>
    <col min="7" max="7" width="18.7109375" style="25" customWidth="1"/>
    <col min="8" max="8" width="1.7109375" style="1" customWidth="1"/>
    <col min="9" max="9" width="15.7109375" style="25" customWidth="1"/>
    <col min="10" max="10" width="1.28515625" style="1" customWidth="1"/>
    <col min="11" max="11" width="15.7109375" style="25" customWidth="1"/>
    <col min="12" max="12" width="0.9921875" style="1" customWidth="1"/>
    <col min="13" max="13" width="15.7109375" style="25" customWidth="1"/>
    <col min="14" max="16384" width="11.421875" style="1" customWidth="1"/>
  </cols>
  <sheetData>
    <row r="2" ht="12.75">
      <c r="A2" s="244" t="s">
        <v>114</v>
      </c>
    </row>
    <row r="3" ht="12.75">
      <c r="A3" s="244"/>
    </row>
    <row r="4" ht="12.75">
      <c r="A4" s="136"/>
    </row>
    <row r="6" spans="1:14" ht="12.75">
      <c r="A6" s="228" t="s">
        <v>51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141"/>
    </row>
    <row r="7" spans="1:14" ht="12.75">
      <c r="A7" s="228" t="s">
        <v>77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141"/>
    </row>
    <row r="8" spans="2:13" ht="12.75">
      <c r="B8" s="26"/>
      <c r="C8" s="137"/>
      <c r="D8" s="138"/>
      <c r="E8" s="245"/>
      <c r="F8" s="245"/>
      <c r="G8" s="245"/>
      <c r="H8" s="245"/>
      <c r="I8" s="245"/>
      <c r="J8" s="245"/>
      <c r="K8" s="245"/>
      <c r="M8" s="27"/>
    </row>
    <row r="9" spans="2:13" ht="12.75">
      <c r="B9" s="26"/>
      <c r="C9" s="137"/>
      <c r="D9" s="138"/>
      <c r="E9" s="146" t="s">
        <v>81</v>
      </c>
      <c r="F9" s="133"/>
      <c r="G9" s="243" t="s">
        <v>82</v>
      </c>
      <c r="H9" s="243"/>
      <c r="I9" s="243"/>
      <c r="J9" s="243"/>
      <c r="K9" s="243"/>
      <c r="M9" s="27" t="s">
        <v>5</v>
      </c>
    </row>
    <row r="10" spans="1:13" ht="27.75" customHeight="1" thickBot="1">
      <c r="A10" s="32"/>
      <c r="B10" s="32"/>
      <c r="C10" s="150"/>
      <c r="D10" s="110"/>
      <c r="E10" s="168" t="s">
        <v>52</v>
      </c>
      <c r="F10" s="151"/>
      <c r="G10" s="168" t="s">
        <v>52</v>
      </c>
      <c r="H10" s="152"/>
      <c r="I10" s="168" t="s">
        <v>53</v>
      </c>
      <c r="J10" s="152"/>
      <c r="K10" s="170" t="s">
        <v>54</v>
      </c>
      <c r="L10" s="32"/>
      <c r="M10" s="171" t="s">
        <v>79</v>
      </c>
    </row>
    <row r="11" spans="1:13" ht="12.75">
      <c r="A11" s="21"/>
      <c r="B11" s="21"/>
      <c r="C11" s="153"/>
      <c r="D11" s="113"/>
      <c r="E11" s="145"/>
      <c r="F11" s="21"/>
      <c r="G11" s="169"/>
      <c r="H11" s="154"/>
      <c r="I11" s="169"/>
      <c r="J11" s="154"/>
      <c r="K11" s="143"/>
      <c r="L11" s="21"/>
      <c r="M11" s="143"/>
    </row>
    <row r="12" spans="1:13" ht="12.75">
      <c r="A12" s="1" t="s">
        <v>55</v>
      </c>
      <c r="C12" s="114"/>
      <c r="D12" s="41">
        <f>1</f>
        <v>1</v>
      </c>
      <c r="E12" s="25">
        <v>5229226</v>
      </c>
      <c r="G12" s="25">
        <v>4988296</v>
      </c>
      <c r="I12" s="25">
        <v>26591</v>
      </c>
      <c r="K12" s="145">
        <f>IF((G12+I12)=0," ",(G12+I12))</f>
        <v>5014887</v>
      </c>
      <c r="M12" s="25">
        <v>3979335</v>
      </c>
    </row>
    <row r="13" spans="1:11" ht="12.75">
      <c r="A13" s="1" t="s">
        <v>56</v>
      </c>
      <c r="C13" s="114"/>
      <c r="D13" s="41"/>
      <c r="I13" s="25" t="s">
        <v>57</v>
      </c>
      <c r="K13" s="145"/>
    </row>
    <row r="14" spans="2:13" ht="12.75">
      <c r="B14" s="139" t="s">
        <v>58</v>
      </c>
      <c r="C14" s="114"/>
      <c r="D14" s="41">
        <f>D12+1</f>
        <v>2</v>
      </c>
      <c r="E14" s="25">
        <v>6587747</v>
      </c>
      <c r="G14" s="25">
        <v>6648933</v>
      </c>
      <c r="K14" s="145">
        <f>IF((G14+I14)=0," ",(G14+I14))</f>
        <v>6648933</v>
      </c>
      <c r="M14" s="25">
        <v>6000000</v>
      </c>
    </row>
    <row r="15" spans="2:11" ht="12.75">
      <c r="B15" s="139" t="s">
        <v>59</v>
      </c>
      <c r="C15" s="114"/>
      <c r="D15" s="41">
        <f>D14+1</f>
        <v>3</v>
      </c>
      <c r="K15" s="145" t="str">
        <f>IF((G15+I15)=0," ",(G15+I15))</f>
        <v> </v>
      </c>
    </row>
    <row r="16" spans="2:13" ht="12.75">
      <c r="B16" s="139" t="s">
        <v>29</v>
      </c>
      <c r="C16" s="114"/>
      <c r="D16" s="41">
        <f>D15+1</f>
        <v>4</v>
      </c>
      <c r="E16" s="25">
        <v>208068</v>
      </c>
      <c r="G16" s="25">
        <v>283775</v>
      </c>
      <c r="I16" s="25">
        <v>18561</v>
      </c>
      <c r="K16" s="145">
        <f>IF((G16+I16)=0," ",(G16+I16))</f>
        <v>302336</v>
      </c>
      <c r="M16" s="25">
        <v>314598</v>
      </c>
    </row>
    <row r="17" spans="1:11" ht="12.75">
      <c r="A17" s="1" t="s">
        <v>60</v>
      </c>
      <c r="C17" s="114"/>
      <c r="D17" s="41"/>
      <c r="K17" s="145"/>
    </row>
    <row r="18" spans="2:13" ht="12.75">
      <c r="B18" s="139" t="s">
        <v>61</v>
      </c>
      <c r="C18" s="114"/>
      <c r="D18" s="41">
        <f>D16+1</f>
        <v>5</v>
      </c>
      <c r="E18" s="25">
        <v>6216847</v>
      </c>
      <c r="G18" s="25">
        <v>6887213</v>
      </c>
      <c r="I18" s="25">
        <v>938869</v>
      </c>
      <c r="K18" s="145">
        <f>IF((G18+I18)=0," ",(G18+I18))</f>
        <v>7826082</v>
      </c>
      <c r="M18" s="25">
        <v>6887360</v>
      </c>
    </row>
    <row r="19" spans="2:13" ht="12.75">
      <c r="B19" s="139" t="s">
        <v>62</v>
      </c>
      <c r="C19" s="114"/>
      <c r="D19" s="41">
        <f>D18+1</f>
        <v>6</v>
      </c>
      <c r="E19" s="25">
        <v>3664760</v>
      </c>
      <c r="G19" s="25">
        <v>3696696</v>
      </c>
      <c r="K19" s="145">
        <f>IF((G19+I19)=0," ",(G19+I19))</f>
        <v>3696696</v>
      </c>
      <c r="M19" s="25">
        <v>3588883</v>
      </c>
    </row>
    <row r="20" spans="2:11" ht="12.75">
      <c r="B20" s="139" t="s">
        <v>29</v>
      </c>
      <c r="C20" s="114"/>
      <c r="D20" s="41">
        <f>D19+1</f>
        <v>7</v>
      </c>
      <c r="K20" s="145" t="str">
        <f>IF((G20+I20)=0," ",(G20+I20))</f>
        <v> </v>
      </c>
    </row>
    <row r="21" spans="1:11" ht="12.75">
      <c r="A21" s="1" t="s">
        <v>63</v>
      </c>
      <c r="C21" s="114"/>
      <c r="D21" s="41"/>
      <c r="K21" s="145"/>
    </row>
    <row r="22" spans="2:13" ht="12.75">
      <c r="B22" s="139" t="s">
        <v>64</v>
      </c>
      <c r="C22" s="114"/>
      <c r="D22" s="41">
        <f>D20+1</f>
        <v>8</v>
      </c>
      <c r="E22" s="25">
        <v>1553333</v>
      </c>
      <c r="G22" s="25">
        <v>2845133</v>
      </c>
      <c r="I22" s="25">
        <v>546230</v>
      </c>
      <c r="K22" s="145">
        <f>IF((G22+I22)=0," ",(G22+I22))</f>
        <v>3391363</v>
      </c>
      <c r="M22" s="25">
        <v>2276984</v>
      </c>
    </row>
    <row r="23" spans="2:13" ht="12.75">
      <c r="B23" s="139" t="s">
        <v>65</v>
      </c>
      <c r="C23" s="114"/>
      <c r="D23" s="41">
        <f>D22+1</f>
        <v>9</v>
      </c>
      <c r="E23" s="25">
        <v>2475594</v>
      </c>
      <c r="G23" s="25">
        <v>2602225</v>
      </c>
      <c r="K23" s="145">
        <f>IF((G23+I23)=0," ",(G23+I23))</f>
        <v>2602225</v>
      </c>
      <c r="M23" s="25">
        <v>2562171</v>
      </c>
    </row>
    <row r="24" spans="2:11" ht="12.75">
      <c r="B24" s="139" t="s">
        <v>29</v>
      </c>
      <c r="C24" s="114"/>
      <c r="D24" s="41">
        <f>D23+1</f>
        <v>10</v>
      </c>
      <c r="K24" s="145" t="str">
        <f>IF((G24+I24)=0," ",(G24+I24))</f>
        <v> </v>
      </c>
    </row>
    <row r="25" spans="1:11" ht="12.75">
      <c r="A25" s="1" t="s">
        <v>66</v>
      </c>
      <c r="C25" s="114"/>
      <c r="D25" s="41">
        <f>D24+1</f>
        <v>11</v>
      </c>
      <c r="E25" s="25">
        <v>266852</v>
      </c>
      <c r="G25" s="25">
        <v>255010</v>
      </c>
      <c r="K25" s="145">
        <f>IF((G25+I25)=0," ",(G25+I25))</f>
        <v>255010</v>
      </c>
    </row>
    <row r="26" spans="1:11" ht="12.75">
      <c r="A26" s="1" t="s">
        <v>67</v>
      </c>
      <c r="C26" s="114"/>
      <c r="D26" s="41"/>
      <c r="K26" s="145"/>
    </row>
    <row r="27" spans="1:11" ht="12.75">
      <c r="A27" s="1" t="s">
        <v>68</v>
      </c>
      <c r="C27" s="114"/>
      <c r="D27" s="41"/>
      <c r="K27" s="145"/>
    </row>
    <row r="28" spans="2:13" ht="12.75">
      <c r="B28" s="139" t="s">
        <v>69</v>
      </c>
      <c r="C28" s="114"/>
      <c r="D28" s="41">
        <f>D25+1</f>
        <v>12</v>
      </c>
      <c r="E28" s="25">
        <v>587634</v>
      </c>
      <c r="G28" s="25">
        <v>718436</v>
      </c>
      <c r="I28" s="25">
        <v>2910</v>
      </c>
      <c r="K28" s="145">
        <f aca="true" t="shared" si="0" ref="K28:K34">IF((G28+I28)=0," ",(G28+I28))</f>
        <v>721346</v>
      </c>
      <c r="M28" s="25">
        <v>426459</v>
      </c>
    </row>
    <row r="29" spans="2:11" ht="12.75">
      <c r="B29" s="139" t="s">
        <v>70</v>
      </c>
      <c r="C29" s="114"/>
      <c r="D29" s="41">
        <f aca="true" t="shared" si="1" ref="D29:D37">D28+1</f>
        <v>13</v>
      </c>
      <c r="K29" s="145" t="str">
        <f t="shared" si="0"/>
        <v> </v>
      </c>
    </row>
    <row r="30" spans="2:11" ht="12.75">
      <c r="B30" s="139" t="s">
        <v>29</v>
      </c>
      <c r="C30" s="114"/>
      <c r="D30" s="41">
        <f t="shared" si="1"/>
        <v>14</v>
      </c>
      <c r="K30" s="145" t="str">
        <f t="shared" si="0"/>
        <v> </v>
      </c>
    </row>
    <row r="31" spans="1:13" ht="12.75">
      <c r="A31" s="1" t="s">
        <v>71</v>
      </c>
      <c r="C31" s="114"/>
      <c r="D31" s="41">
        <f t="shared" si="1"/>
        <v>15</v>
      </c>
      <c r="E31" s="25">
        <v>5667942</v>
      </c>
      <c r="G31" s="25">
        <v>5873699</v>
      </c>
      <c r="I31" s="25">
        <v>487980</v>
      </c>
      <c r="K31" s="145">
        <f t="shared" si="0"/>
        <v>6361679</v>
      </c>
      <c r="M31" s="25">
        <v>6031269</v>
      </c>
    </row>
    <row r="32" spans="1:13" ht="12.75">
      <c r="A32" s="1" t="s">
        <v>72</v>
      </c>
      <c r="C32" s="114"/>
      <c r="D32" s="41">
        <f t="shared" si="1"/>
        <v>16</v>
      </c>
      <c r="K32" s="145" t="str">
        <f t="shared" si="0"/>
        <v> </v>
      </c>
      <c r="M32" s="145"/>
    </row>
    <row r="33" spans="1:13" ht="12.75">
      <c r="A33" s="1" t="s">
        <v>73</v>
      </c>
      <c r="C33" s="114"/>
      <c r="D33" s="41">
        <f t="shared" si="1"/>
        <v>17</v>
      </c>
      <c r="E33" s="25">
        <v>1611570</v>
      </c>
      <c r="G33" s="25">
        <v>1431880</v>
      </c>
      <c r="I33" s="172"/>
      <c r="K33" s="145">
        <f t="shared" si="0"/>
        <v>1431880</v>
      </c>
      <c r="M33" s="145">
        <v>1967312</v>
      </c>
    </row>
    <row r="34" spans="1:13" ht="12.75">
      <c r="A34" s="200" t="s">
        <v>104</v>
      </c>
      <c r="C34" s="114"/>
      <c r="D34" s="41">
        <f t="shared" si="1"/>
        <v>18</v>
      </c>
      <c r="I34" s="172"/>
      <c r="K34" s="145" t="str">
        <f t="shared" si="0"/>
        <v> </v>
      </c>
      <c r="M34" s="145"/>
    </row>
    <row r="35" spans="1:13" ht="12.75">
      <c r="A35" s="208"/>
      <c r="B35" s="85"/>
      <c r="C35" s="209"/>
      <c r="D35" s="80">
        <f t="shared" si="1"/>
        <v>19</v>
      </c>
      <c r="E35" s="147">
        <f>SUM(E12:E34)</f>
        <v>34069573</v>
      </c>
      <c r="F35" s="85"/>
      <c r="G35" s="147">
        <f>SUM(G12:G34)</f>
        <v>36231296</v>
      </c>
      <c r="H35" s="85"/>
      <c r="I35" s="147">
        <f>SUM(I12:I34)</f>
        <v>2021141</v>
      </c>
      <c r="J35" s="85"/>
      <c r="K35" s="147">
        <f>SUM(K12:K34)</f>
        <v>38252437</v>
      </c>
      <c r="L35" s="85"/>
      <c r="M35" s="147">
        <f>SUM(M12:M34)</f>
        <v>34034371</v>
      </c>
    </row>
    <row r="36" spans="1:13" ht="12.75">
      <c r="A36" s="1" t="s">
        <v>17</v>
      </c>
      <c r="C36" s="114"/>
      <c r="D36" s="45">
        <f>D35+1</f>
        <v>20</v>
      </c>
      <c r="E36" s="25">
        <v>1466024</v>
      </c>
      <c r="G36" s="25">
        <v>2021141</v>
      </c>
      <c r="H36" s="155" t="s">
        <v>12</v>
      </c>
      <c r="I36" s="25">
        <f>G36</f>
        <v>2021141</v>
      </c>
      <c r="J36" s="1" t="s">
        <v>13</v>
      </c>
      <c r="K36" s="173" t="str">
        <f>IF((G36-I36)=0," ",(G36-I36))</f>
        <v> </v>
      </c>
      <c r="M36" s="173"/>
    </row>
    <row r="37" spans="1:13" ht="13.5" thickBot="1">
      <c r="A37" s="134"/>
      <c r="B37" s="134"/>
      <c r="C37" s="156"/>
      <c r="D37" s="132">
        <f t="shared" si="1"/>
        <v>21</v>
      </c>
      <c r="E37" s="148">
        <f>SUM(E35:E36)</f>
        <v>35535597</v>
      </c>
      <c r="F37" s="134"/>
      <c r="G37" s="148">
        <f>SUM(G35:G36)</f>
        <v>38252437</v>
      </c>
      <c r="H37" s="134"/>
      <c r="I37" s="148">
        <f>I35-I36</f>
        <v>0</v>
      </c>
      <c r="J37" s="134"/>
      <c r="K37" s="148">
        <f>SUM(K35:K36)</f>
        <v>38252437</v>
      </c>
      <c r="L37" s="134"/>
      <c r="M37" s="148">
        <f>SUM(M35:M36)</f>
        <v>34034371</v>
      </c>
    </row>
    <row r="38" spans="2:11" ht="15" customHeight="1">
      <c r="B38" s="56"/>
      <c r="C38" s="96"/>
      <c r="D38" s="104"/>
      <c r="E38" s="167"/>
      <c r="K38" s="145"/>
    </row>
    <row r="39" ht="12.75">
      <c r="A39" s="140" t="s">
        <v>74</v>
      </c>
    </row>
    <row r="42" ht="12.75">
      <c r="A42" s="136">
        <v>5</v>
      </c>
    </row>
    <row r="43" spans="2:22" ht="12.75">
      <c r="B43" s="21"/>
      <c r="C43" s="21"/>
      <c r="D43" s="113"/>
      <c r="E43" s="145"/>
      <c r="F43" s="21"/>
      <c r="G43" s="145"/>
      <c r="H43" s="21"/>
      <c r="I43" s="145"/>
      <c r="J43" s="21"/>
      <c r="K43" s="145"/>
      <c r="L43" s="21"/>
      <c r="M43" s="145"/>
      <c r="N43" s="21"/>
      <c r="O43" s="21"/>
      <c r="P43" s="21"/>
      <c r="Q43" s="21"/>
      <c r="R43" s="21"/>
      <c r="S43" s="21"/>
      <c r="T43" s="21"/>
      <c r="U43" s="21"/>
      <c r="V43" s="21"/>
    </row>
  </sheetData>
  <sheetProtection/>
  <mergeCells count="5">
    <mergeCell ref="G9:K9"/>
    <mergeCell ref="A2:A3"/>
    <mergeCell ref="A7:M7"/>
    <mergeCell ref="A6:M6"/>
    <mergeCell ref="E8:K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scale="97" r:id="rId1"/>
  <headerFooter alignWithMargins="0">
    <oddHeader>&amp;LOrganisme:_____________________________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du sommaire de l’information financière</dc:title>
  <dc:subject/>
  <dc:creator>Yvon Bouchard</dc:creator>
  <cp:keywords/>
  <dc:description/>
  <cp:lastModifiedBy>allessar</cp:lastModifiedBy>
  <cp:lastPrinted>2018-03-02T14:19:00Z</cp:lastPrinted>
  <dcterms:created xsi:type="dcterms:W3CDTF">2012-12-07T19:04:30Z</dcterms:created>
  <dcterms:modified xsi:type="dcterms:W3CDTF">2018-03-16T16:03:18Z</dcterms:modified>
  <cp:category/>
  <cp:version/>
  <cp:contentType/>
  <cp:contentStatus/>
</cp:coreProperties>
</file>